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0" windowWidth="14892" windowHeight="7872"/>
  </bookViews>
  <sheets>
    <sheet name="31.12.2011" sheetId="1" r:id="rId1"/>
    <sheet name="Hárok2" sheetId="2" r:id="rId2"/>
    <sheet name="Hárok3" sheetId="3" r:id="rId3"/>
  </sheets>
  <definedNames>
    <definedName name="_xlnm.Print_Area" localSheetId="0">'31.12.2011'!$A$1:$G$406</definedName>
  </definedNames>
  <calcPr calcId="145621"/>
</workbook>
</file>

<file path=xl/calcChain.xml><?xml version="1.0" encoding="utf-8"?>
<calcChain xmlns="http://schemas.openxmlformats.org/spreadsheetml/2006/main">
  <c r="F385" i="1" l="1"/>
  <c r="E385" i="1"/>
  <c r="G385" i="1" s="1"/>
  <c r="G384" i="1"/>
  <c r="G383" i="1"/>
  <c r="G382" i="1"/>
  <c r="G377" i="1"/>
  <c r="F371" i="1"/>
  <c r="E371" i="1"/>
  <c r="G371" i="1" s="1"/>
  <c r="G370" i="1"/>
  <c r="G369" i="1"/>
  <c r="G368" i="1"/>
  <c r="G367" i="1"/>
  <c r="G366" i="1"/>
  <c r="G365" i="1"/>
  <c r="G364" i="1"/>
  <c r="D207" i="1"/>
  <c r="G206" i="1"/>
  <c r="G205" i="1"/>
  <c r="G197" i="1"/>
  <c r="G196" i="1"/>
  <c r="G195" i="1"/>
  <c r="F194" i="1"/>
  <c r="E194" i="1"/>
  <c r="D194" i="1"/>
  <c r="G193" i="1"/>
  <c r="G192" i="1"/>
  <c r="G191" i="1"/>
  <c r="G190" i="1"/>
  <c r="G189" i="1"/>
  <c r="G188" i="1"/>
  <c r="G187" i="1"/>
  <c r="G186" i="1"/>
  <c r="G185" i="1"/>
  <c r="F184" i="1"/>
  <c r="E184" i="1"/>
  <c r="D184" i="1"/>
  <c r="G177" i="1"/>
  <c r="G176" i="1"/>
  <c r="G175" i="1"/>
  <c r="G174" i="1"/>
  <c r="G173" i="1"/>
  <c r="G172" i="1"/>
  <c r="G171" i="1"/>
  <c r="G170" i="1"/>
  <c r="F169" i="1"/>
  <c r="E169" i="1"/>
  <c r="D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F151" i="1"/>
  <c r="E151" i="1"/>
  <c r="D151" i="1"/>
  <c r="G145" i="1"/>
  <c r="G142" i="1"/>
  <c r="G140" i="1"/>
  <c r="G139" i="1"/>
  <c r="G138" i="1"/>
  <c r="G137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F108" i="1"/>
  <c r="E108" i="1"/>
  <c r="D108" i="1"/>
  <c r="D104" i="1" s="1"/>
  <c r="G106" i="1"/>
  <c r="F105" i="1"/>
  <c r="E105" i="1"/>
  <c r="G103" i="1"/>
  <c r="G102" i="1"/>
  <c r="F101" i="1"/>
  <c r="E101" i="1"/>
  <c r="D101" i="1"/>
  <c r="G100" i="1"/>
  <c r="G99" i="1"/>
  <c r="F98" i="1"/>
  <c r="E98" i="1"/>
  <c r="G98" i="1" s="1"/>
  <c r="D98" i="1"/>
  <c r="G97" i="1"/>
  <c r="F96" i="1"/>
  <c r="E96" i="1"/>
  <c r="G96" i="1" s="1"/>
  <c r="D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F81" i="1"/>
  <c r="E81" i="1"/>
  <c r="D81" i="1"/>
  <c r="G80" i="1"/>
  <c r="G79" i="1"/>
  <c r="G78" i="1"/>
  <c r="G77" i="1"/>
  <c r="F76" i="1"/>
  <c r="E76" i="1"/>
  <c r="G76" i="1" s="1"/>
  <c r="D76" i="1"/>
  <c r="G75" i="1"/>
  <c r="G74" i="1"/>
  <c r="F73" i="1"/>
  <c r="F72" i="1" s="1"/>
  <c r="E73" i="1"/>
  <c r="D73" i="1"/>
  <c r="D72" i="1" s="1"/>
  <c r="G71" i="1"/>
  <c r="G70" i="1"/>
  <c r="G69" i="1"/>
  <c r="G68" i="1"/>
  <c r="G67" i="1"/>
  <c r="G66" i="1"/>
  <c r="G65" i="1"/>
  <c r="G64" i="1"/>
  <c r="G63" i="1"/>
  <c r="G62" i="1"/>
  <c r="G61" i="1"/>
  <c r="F60" i="1"/>
  <c r="E60" i="1"/>
  <c r="D60" i="1"/>
  <c r="G58" i="1"/>
  <c r="G57" i="1"/>
  <c r="G56" i="1"/>
  <c r="G55" i="1"/>
  <c r="G54" i="1"/>
  <c r="G53" i="1"/>
  <c r="F52" i="1"/>
  <c r="F47" i="1" s="1"/>
  <c r="E52" i="1"/>
  <c r="G52" i="1" s="1"/>
  <c r="D52" i="1"/>
  <c r="D47" i="1" s="1"/>
  <c r="G51" i="1"/>
  <c r="G50" i="1"/>
  <c r="G49" i="1"/>
  <c r="G48" i="1"/>
  <c r="G46" i="1"/>
  <c r="G45" i="1"/>
  <c r="G44" i="1"/>
  <c r="F43" i="1"/>
  <c r="G43" i="1" s="1"/>
  <c r="D43" i="1"/>
  <c r="F42" i="1"/>
  <c r="G42" i="1" s="1"/>
  <c r="D42" i="1"/>
  <c r="G41" i="1"/>
  <c r="F40" i="1"/>
  <c r="E40" i="1"/>
  <c r="C32" i="1"/>
  <c r="G105" i="1" l="1"/>
  <c r="G108" i="1"/>
  <c r="G151" i="1"/>
  <c r="G40" i="1"/>
  <c r="F39" i="1"/>
  <c r="G60" i="1"/>
  <c r="D59" i="1"/>
  <c r="D39" i="1"/>
  <c r="E72" i="1"/>
  <c r="E59" i="1" s="1"/>
  <c r="F59" i="1"/>
  <c r="F104" i="1"/>
  <c r="E104" i="1"/>
  <c r="G104" i="1" s="1"/>
  <c r="D199" i="1"/>
  <c r="E47" i="1"/>
  <c r="G47" i="1" s="1"/>
  <c r="G73" i="1"/>
  <c r="G81" i="1"/>
  <c r="D180" i="1"/>
  <c r="G184" i="1"/>
  <c r="E199" i="1"/>
  <c r="E204" i="1" s="1"/>
  <c r="G72" i="1"/>
  <c r="E180" i="1"/>
  <c r="E203" i="1" s="1"/>
  <c r="F199" i="1"/>
  <c r="F204" i="1" s="1"/>
  <c r="G101" i="1"/>
  <c r="F180" i="1"/>
  <c r="F203" i="1" s="1"/>
  <c r="G169" i="1"/>
  <c r="G194" i="1"/>
  <c r="D147" i="1" l="1"/>
  <c r="G203" i="1"/>
  <c r="G180" i="1"/>
  <c r="G199" i="1"/>
  <c r="F147" i="1"/>
  <c r="F202" i="1" s="1"/>
  <c r="G59" i="1"/>
  <c r="E39" i="1"/>
  <c r="G39" i="1" s="1"/>
  <c r="F208" i="1"/>
  <c r="F209" i="1"/>
  <c r="F211" i="1" s="1"/>
  <c r="F207" i="1"/>
  <c r="E147" i="1"/>
  <c r="G204" i="1"/>
  <c r="G147" i="1" l="1"/>
  <c r="E202" i="1"/>
  <c r="E208" i="1" l="1"/>
  <c r="G208" i="1" s="1"/>
  <c r="E207" i="1"/>
  <c r="G207" i="1" s="1"/>
  <c r="G202" i="1"/>
</calcChain>
</file>

<file path=xl/sharedStrings.xml><?xml version="1.0" encoding="utf-8"?>
<sst xmlns="http://schemas.openxmlformats.org/spreadsheetml/2006/main" count="398" uniqueCount="367">
  <si>
    <t>Štruktúra plnenia rozpočtu k 31.12.2011</t>
  </si>
  <si>
    <t xml:space="preserve">Príjmy </t>
  </si>
  <si>
    <t>Rozpočet  Mesta  Turzovka na roky 2011  je  zostavovaný v súlade s platnými právnymi normami  SR  :</t>
  </si>
  <si>
    <t>zákon  č. 583/2004 Z. z  o rozpočtových pravidlách územnej samosprávy a o zmene a doplnení zákonov v znení neskorších predpisov,</t>
  </si>
  <si>
    <t xml:space="preserve">zákon  č. 523/2004 Z. z  o rozpočtových pravidlách verejnej správy a o zmene a doplnení zákonov v znení neskorších predpisov,  </t>
  </si>
  <si>
    <t xml:space="preserve">zákon č. 564/2004 Z.z. o rozpočtovom  určení výnosu dane z príjmov územnej samospráve a o zmene a doplnení niektorých zákonov </t>
  </si>
  <si>
    <t>nariadenie vlády č. 668/2004 Z.z. o rozdeľovaní výnosu dane z príjmov  územnej samosprávy,</t>
  </si>
  <si>
    <t>zákon  č. 369/1990 Z.z. o obecnom zriadení v znení neskorších predpisov,</t>
  </si>
  <si>
    <t>zákon  č.  582/2004  Z.z. o miestnych daniach a miestnom poplatku za komunálne odpady a drobné stavebné  odpady  v znení neskorších predpisov ,</t>
  </si>
  <si>
    <t>zákon č.  597/2003 Z.z. o financovaní základných škôl, stredných škôl a školských zariadení v znení neskorších predpisov,</t>
  </si>
  <si>
    <t xml:space="preserve">opatrenie MF SR č. MF/010752004-42 zo dňa 8.12.2004 v  znení  neskorších predpisov, ktorým sa ustanovuje druhová klasifikácia,  organizačná klasifikácia </t>
  </si>
  <si>
    <t>a ekonomická  klasifikácia  rozpočtovej klasifikácie.</t>
  </si>
  <si>
    <t xml:space="preserve">Rozpočet  mesta  Turzovky sa vnútorne člení na : </t>
  </si>
  <si>
    <t xml:space="preserve">Bežné príjmy a bežné výdavky </t>
  </si>
  <si>
    <t xml:space="preserve">Kapitálové príjmy a kapitálové výdavky </t>
  </si>
  <si>
    <t xml:space="preserve">Finančné  operácie </t>
  </si>
  <si>
    <t xml:space="preserve">Celkový  rozpočet na rok 2011 je  navrhnutý  ako vyrovnaný t.j. rozdiel medzi príjmami a výdavkami ( vrátane príjmových </t>
  </si>
  <si>
    <t xml:space="preserve">a výdavkových  finačných operácií)  </t>
  </si>
  <si>
    <t xml:space="preserve">Schodok  kapitálového rozpočtu  je krytý bežnými príjmami a príjmami finančných operácií - predpokladaným  prebytkom hospodárenia </t>
  </si>
  <si>
    <t xml:space="preserve">z roku  2010 a prevodom z rezervného  a ostatných fondov mesta. </t>
  </si>
  <si>
    <t>Zostavovanie rozpočtu  je vykonávané v súlade s vytýčenými zámermi a cieľmi pre jednotlivé programy a zosumarizovaním</t>
  </si>
  <si>
    <t xml:space="preserve">požiadaviek od jednotlivých  správcov programu.  Na základe   § 10  odst. 2 zákona č. 583/2004 o rozpočtových pravidlách  územnej </t>
  </si>
  <si>
    <t>samosprávy v znení neskorších predpisov, Mesto Turzovka je povinné prednostne zabezpečiť  krytie všetkých záväzkov, ktoré pre neho vyplývajú  z plnenia  povinnosti ustanovených osobitnými predpismi.</t>
  </si>
  <si>
    <t>Plnenie rozpočtu k 31.12.2011</t>
  </si>
  <si>
    <t xml:space="preserve">eur </t>
  </si>
  <si>
    <t xml:space="preserve">Bežné príjmy </t>
  </si>
  <si>
    <t xml:space="preserve">daňové  príjmy </t>
  </si>
  <si>
    <t xml:space="preserve">nedaňové príjmy </t>
  </si>
  <si>
    <t xml:space="preserve">granty a transfery </t>
  </si>
  <si>
    <t xml:space="preserve">vlastné príjmy škôl a školských zariadení </t>
  </si>
  <si>
    <t>Schválený rozpočet na rok 2011</t>
  </si>
  <si>
    <t>Rozpočet po zmenách na rok 2011</t>
  </si>
  <si>
    <t>% plnenia rozpočtu  k 31.12.2011</t>
  </si>
  <si>
    <t xml:space="preserve">v eurách </t>
  </si>
  <si>
    <t xml:space="preserve">100 Daňové príjmy </t>
  </si>
  <si>
    <t xml:space="preserve">111 Daň z príjmov fyzickej osoby </t>
  </si>
  <si>
    <t xml:space="preserve">Výnos dane z príjmov územnej samosprávy </t>
  </si>
  <si>
    <t xml:space="preserve">120 Dane z majetku </t>
  </si>
  <si>
    <t xml:space="preserve">121 Daň z nehnuteľnosti </t>
  </si>
  <si>
    <t xml:space="preserve">Z pozemkov          </t>
  </si>
  <si>
    <t xml:space="preserve">Zo stavieb </t>
  </si>
  <si>
    <t xml:space="preserve">Z bytov </t>
  </si>
  <si>
    <t xml:space="preserve">133 Dane za špecifické služby </t>
  </si>
  <si>
    <t xml:space="preserve">Za psa </t>
  </si>
  <si>
    <t xml:space="preserve">Za nevyherné hracie prístroje </t>
  </si>
  <si>
    <t xml:space="preserve">Za predajné automaty </t>
  </si>
  <si>
    <t>Za ubytovanie ( ubytov.zariadenia)</t>
  </si>
  <si>
    <t>Za užívanie verejného priestranstva (spolu)</t>
  </si>
  <si>
    <t>Za užívanie verejného priestranstva (plagáty)</t>
  </si>
  <si>
    <t>Za úžívanie verejného priestranstva (trhovisko - drobný predaj + predajné stánky )</t>
  </si>
  <si>
    <t>Za užívanie verejného priestranstva (BS -kolotoče, jednorazovvý predaj  BS  a pod.)</t>
  </si>
  <si>
    <t>Za užívanie verejného priestranstva parkovisko (Za budovou MsÚ, Zdravotnické zariadenie, Sídlisko )</t>
  </si>
  <si>
    <t>Za užívanie verejného priestranstva (rekl. miesta)</t>
  </si>
  <si>
    <t xml:space="preserve">Za komunálne odpady a drobné stav. odpady </t>
  </si>
  <si>
    <t xml:space="preserve">200 Nedaňové príjmy </t>
  </si>
  <si>
    <t xml:space="preserve">212 Príjmy z vlastníctva </t>
  </si>
  <si>
    <t xml:space="preserve">Z  prenajatých pozemkov </t>
  </si>
  <si>
    <t xml:space="preserve">Z prenajatých  budov </t>
  </si>
  <si>
    <t>Z prenajatých bytov (Klika, )</t>
  </si>
  <si>
    <t>Z nájmu bytov  v bytovom dome č. 43 /1</t>
  </si>
  <si>
    <t>Z nájmu bytov  nad školskou jedálňou  č. 540</t>
  </si>
  <si>
    <t>Z nájmu zariadenia  CZT ZŠ Turzovka a Energetika s.r.o</t>
  </si>
  <si>
    <t>Z nájmu za zariadenie Energetika  spol. s.r.o</t>
  </si>
  <si>
    <t xml:space="preserve">Z nájmu Vodovod Vyšný koniec </t>
  </si>
  <si>
    <t xml:space="preserve">Z nájmu reklamné plochy </t>
  </si>
  <si>
    <t xml:space="preserve">Z nájmu informačné tabule </t>
  </si>
  <si>
    <t xml:space="preserve">Z nájmu za  služby  DS a hrobové miesta </t>
  </si>
  <si>
    <t xml:space="preserve">220 Administratívne poplatky a iné poplatky a platby </t>
  </si>
  <si>
    <t xml:space="preserve">221 Administratívne poplatky </t>
  </si>
  <si>
    <t xml:space="preserve">Spravné poplatky </t>
  </si>
  <si>
    <t xml:space="preserve">Spravné poplatky -výherné hracie prístroje </t>
  </si>
  <si>
    <t xml:space="preserve">222  Pokuty, penále a iné sankcie </t>
  </si>
  <si>
    <t>Za porušenie predpisov (priestupky)</t>
  </si>
  <si>
    <t>Za porušenie predpisov -stav. poriadok, za oneskorené úhrady DZN, Poplatok za odpad a pod.  (penále, pokuty a upomienky)</t>
  </si>
  <si>
    <t>Mestská polícia - priestupky - IVP</t>
  </si>
  <si>
    <t xml:space="preserve">IVP - priestupky </t>
  </si>
  <si>
    <t>223 Poplatky a platby z nepriemyselného a náhod.predaja a sl.</t>
  </si>
  <si>
    <t>Za dodávku vody a stočne (MsÚ- vyúčtovanie z roku 2010)</t>
  </si>
  <si>
    <t>Za dodávku vody a stočne (byty a neb. priestory č.43- vyúčtovanie z roku 2010)</t>
  </si>
  <si>
    <t>Za dodávku vody (Klika)</t>
  </si>
  <si>
    <t>Za dodávku tepla I. štvr. 2011 + vyúčtovanie z roku 2010</t>
  </si>
  <si>
    <t>Za dodávku elektrickej energie I. štvť. 2011 + vyúčtovanie z  roku 2010)</t>
  </si>
  <si>
    <t>Ostatné služby (Klika)</t>
  </si>
  <si>
    <t>Poplatky (Verejné  WC, DUHA )</t>
  </si>
  <si>
    <t xml:space="preserve">Ostatné poplatky </t>
  </si>
  <si>
    <t xml:space="preserve">Platby za vedenie účtovnej agendy a PaM - Školstvo </t>
  </si>
  <si>
    <t xml:space="preserve">Platby za vedenie účtovej  agendy Mikroregión </t>
  </si>
  <si>
    <t xml:space="preserve">Platby za vedenie účtovnej agendy a PaM - T - services </t>
  </si>
  <si>
    <t>Separovaný  zber (ENVIPAK)</t>
  </si>
  <si>
    <t>Cintorinské poplatky - za  poskytnuté služby DS</t>
  </si>
  <si>
    <t>Sociálne nástroje SZ</t>
  </si>
  <si>
    <t xml:space="preserve">229 Ďalšie administratívne poplatky a iné poplatky a platby </t>
  </si>
  <si>
    <t xml:space="preserve">Za znečisťovanie ovzdušia </t>
  </si>
  <si>
    <t>240 Úroky z tuzemských úverov, pôžičiek a vkladov</t>
  </si>
  <si>
    <t xml:space="preserve">Z účtov finančného hospodárenia </t>
  </si>
  <si>
    <t xml:space="preserve">Z terminovaných vkladov </t>
  </si>
  <si>
    <t xml:space="preserve">292 Iné nedaňové príjmy </t>
  </si>
  <si>
    <t xml:space="preserve">Z výťažkov z lotérii  a iných podobných hier </t>
  </si>
  <si>
    <t>Vrátky (dobropisy el. energia)</t>
  </si>
  <si>
    <t xml:space="preserve">300 Granty a transfery </t>
  </si>
  <si>
    <t xml:space="preserve">311 Granty </t>
  </si>
  <si>
    <t>Grant - Spoločné prazdniny - sociálny projekt  ŽSR</t>
  </si>
  <si>
    <t xml:space="preserve">312 Transfery  v rámci verejnej správy  </t>
  </si>
  <si>
    <t xml:space="preserve">Zo ŠR ÚPSV a R - hmotná núdza - stravovanie </t>
  </si>
  <si>
    <t xml:space="preserve">Zo ŠR ÚPSV a R - hmotná núdza - školské potreby  </t>
  </si>
  <si>
    <t xml:space="preserve">Zo ŠR - rodinné pridávky - zaškoláctvo </t>
  </si>
  <si>
    <t>Zo ŠR školstvo prenesené kompetencie  (ZŠ)</t>
  </si>
  <si>
    <t xml:space="preserve">Zo ŠR školstvo - príspevok zo sociálne znevyhodneného prostredia - výchova a vzdelávanie žiakov </t>
  </si>
  <si>
    <t>Zo ŠR vzdelávacie poukazy (ŠK,CVČ, ZUŠ))</t>
  </si>
  <si>
    <t>Zo ŠR doprava žiakov  (ZŠ)</t>
  </si>
  <si>
    <t xml:space="preserve">Zo ŠR odchodné  zamestnancov ZŠ </t>
  </si>
  <si>
    <t xml:space="preserve">Zo ŠR dotácia - predškoláci </t>
  </si>
  <si>
    <t xml:space="preserve">Zo ŠR školský úrad - dotácia </t>
  </si>
  <si>
    <t xml:space="preserve">Zo ŠR - KŠU - projekt  - Stop barieram </t>
  </si>
  <si>
    <t xml:space="preserve">Zo ŠR - uzem.rozh.stav. poriadok </t>
  </si>
  <si>
    <t xml:space="preserve">Zo ŠR - životné prostredie </t>
  </si>
  <si>
    <t xml:space="preserve">Zo ŠR úsek miestnych a účelových komunikácií </t>
  </si>
  <si>
    <t xml:space="preserve">Zo ŠR na matričnú činnosť </t>
  </si>
  <si>
    <t>Zo ŠR na evidenciu obyvat. (podľa počtu ŠÚ)</t>
  </si>
  <si>
    <t>Zo  ŠR +  Europský sociálny fond -(aktivačný príspevok na rok 2010)</t>
  </si>
  <si>
    <t>Zo  ŠR +  Europský sociálny fond -(aktivačný príspevok na rok 2011)</t>
  </si>
  <si>
    <t>Zo  ŠR +  Europský sociálny fond -(regionálna zamestnanosť na rok 2010)</t>
  </si>
  <si>
    <t>Zo  ŠR +  Europský sociálny fond -(regionálna zamestnanosť na rok 2011)</t>
  </si>
  <si>
    <t>Zo ŠR - dotácia na bežné výdavky na rok 2011</t>
  </si>
  <si>
    <t xml:space="preserve">Zo ŠR, EÚ - mikroprojekty SR-ČR - Kráčajme spoločne do budúcnosti   </t>
  </si>
  <si>
    <t xml:space="preserve">Zo ŠR, EÚ - mikroprojekty SR-ČR - Potulky Beskydami </t>
  </si>
  <si>
    <t xml:space="preserve">Zo ŠR, EÚ - mikroprojekty SR-ČR - Beskydy to naše dedičstvo  </t>
  </si>
  <si>
    <t xml:space="preserve">Zo ŠR - MF SR - implemetácia nákladov  - sociálne služby </t>
  </si>
  <si>
    <t xml:space="preserve">Zo ŠR - MK SR - 40. ročník BS - Kysucké spievanky </t>
  </si>
  <si>
    <t>Sčítanie obyvateľov, domov, bytov rok 2011</t>
  </si>
  <si>
    <t xml:space="preserve">NÚP - revitálizácia povodne </t>
  </si>
  <si>
    <t xml:space="preserve">Projekt - revitalizácia  - povodne </t>
  </si>
  <si>
    <t xml:space="preserve">MŽP- eurofondy čísté mesto bez odpadov - bežné príjmy </t>
  </si>
  <si>
    <t xml:space="preserve">Projekt - program cehraničnej spolupráce SR-ČR - spolupráca hasičov - refundácia </t>
  </si>
  <si>
    <t xml:space="preserve">Projekt - program cehraničnej spolupráce SR-PR - spolupráca hasičov - refundácia </t>
  </si>
  <si>
    <t>330 Zahraničné granty</t>
  </si>
  <si>
    <t xml:space="preserve">331  Bežné   -  Od medzinárodnej organizácie </t>
  </si>
  <si>
    <t xml:space="preserve">340 Zahraničné trasfery </t>
  </si>
  <si>
    <t>Bežné  príjmy  spolu :</t>
  </si>
  <si>
    <t xml:space="preserve">Kapitalové príjmy </t>
  </si>
  <si>
    <t xml:space="preserve"> v eurách  </t>
  </si>
  <si>
    <t>v eurách</t>
  </si>
  <si>
    <t xml:space="preserve">230 Kapitalové príjmy </t>
  </si>
  <si>
    <t>Príjmy z predaja kapit. aktív. byty (splátky)</t>
  </si>
  <si>
    <t xml:space="preserve">Príjmy z predaja garáži </t>
  </si>
  <si>
    <t xml:space="preserve">Príjmy z predaja cestných panelov </t>
  </si>
  <si>
    <t xml:space="preserve">Príjmy z predaja  - krypty </t>
  </si>
  <si>
    <t xml:space="preserve">Príjmy z predaja bloku č. 311 - nebytové priestory </t>
  </si>
  <si>
    <t xml:space="preserve">Príjmyz predaja zariadenia Bencalor  </t>
  </si>
  <si>
    <t>Príjmy z predaja osobného vozidla  Felícia - MPS ,TOYOTA</t>
  </si>
  <si>
    <t xml:space="preserve">Príjmy z predaja pracovného stroja  s radlicou </t>
  </si>
  <si>
    <t>Príjmy z predaja - nebyt. priestory  (zub. oddelenie)  Blok č. 43</t>
  </si>
  <si>
    <t>Príjmy z predaja - nebyt. priestory  (bývala DOS) - Blok č. 13</t>
  </si>
  <si>
    <t xml:space="preserve">Príjmy z predaja pozemku pri bloku  311 </t>
  </si>
  <si>
    <t xml:space="preserve">Príjmy z predaja pozemkov - nebytové priestory -  zub. oddelenie       č. 43 </t>
  </si>
  <si>
    <t>Príjmy z predaja pozemkov  - nebytové priestory - bývala DOS č. 13</t>
  </si>
  <si>
    <t>Príjmy z predaja pozemkov a nehmot. aktív - ostatné drobné  pozemky</t>
  </si>
  <si>
    <t xml:space="preserve">Príjmy z predaja pozemkov a nehmot. aktív - pri bytovom dome č. 566 - pozemok pod parkovacie miesta </t>
  </si>
  <si>
    <t xml:space="preserve">Príjmy  z predaja pozemku - Nadražná ulica </t>
  </si>
  <si>
    <t xml:space="preserve">Príjmy z predaja pozemku pri obchodnom centre  KIK s možnosťou vybudovania sociálneho zariadenia </t>
  </si>
  <si>
    <t xml:space="preserve">320 Tuzemské kapitalové granty a trasfery </t>
  </si>
  <si>
    <t xml:space="preserve">Projekty -  z fondov  EÚ - infokiosky   na základe refundácie </t>
  </si>
  <si>
    <t xml:space="preserve">Projekty -  z fondov  EÚ - rekonštrukcia VO    -   na základe  refundácie </t>
  </si>
  <si>
    <t xml:space="preserve">Projekty - z fondov  EÚ - regenerácia sídiel - na základe refundácie </t>
  </si>
  <si>
    <t xml:space="preserve">Projekt - program cezhraničnej spolupráce SR-PR -  spolupráca hasičov </t>
  </si>
  <si>
    <t xml:space="preserve">Projekt - program cezhraničnej spolupráce SR-ČR -  spolupráca hasičov </t>
  </si>
  <si>
    <t xml:space="preserve">MŽP - eurofondy - čisté mesto bez odpadov  - základe refundácie </t>
  </si>
  <si>
    <t xml:space="preserve">Zo ŠR MV - SR - dotácia Bezpečnosť na jednotku - rozšírenie kamerového systému + kamery </t>
  </si>
  <si>
    <t xml:space="preserve">Projekt - Rekonštrukcia v priestoroch budovy MsÚ - výstavba vyťahu </t>
  </si>
  <si>
    <t xml:space="preserve">330 Zahraničné kapitalové granty </t>
  </si>
  <si>
    <t>Kapitalové príjmy   spolu   :</t>
  </si>
  <si>
    <t xml:space="preserve">Príjmové finančné operácie </t>
  </si>
  <si>
    <t>Rozpočet na rok 2011</t>
  </si>
  <si>
    <t xml:space="preserve"> 450  Z ostatných finančných operácií </t>
  </si>
  <si>
    <t>Nevyčerpaná dotácia ZŠ z roku 2010</t>
  </si>
  <si>
    <t>Nevyčerpaná dotácia mesta  na bežné výdavky z roku 2010</t>
  </si>
  <si>
    <t>Zostatok finančných prostriedkov na BÚ z roku  2010 (záverečný účet)</t>
  </si>
  <si>
    <t>Prevod prostriedkov z peňaž. fondov (FR)</t>
  </si>
  <si>
    <t>Prevod prostriedkov z peňaž. fondov  FKaŠ</t>
  </si>
  <si>
    <t xml:space="preserve">Prevod prostriedkov z peňaž. fondov  Fond bytový </t>
  </si>
  <si>
    <t xml:space="preserve">Prevod prostriedkov zo  životného prostredia  </t>
  </si>
  <si>
    <t xml:space="preserve">Prevod prostriedkov z fondu sociálnych vecí </t>
  </si>
  <si>
    <t>Prevod prostriedkov z fondu informač. technologií (zákupenie modulov na  Dig. vysielanie  DVB - T, DVB- C</t>
  </si>
  <si>
    <t xml:space="preserve">510 Tuzemské  úvery, pôžičky a návratné finačné výpomoci </t>
  </si>
  <si>
    <t xml:space="preserve">Dlhodoby  úver   na výstavbu  MK a chodníkov  </t>
  </si>
  <si>
    <t xml:space="preserve">Preklenovací  úver  - refundácia  projekt - cezhraničnej spolupráce SR-PR- Hasičské vozidlo </t>
  </si>
  <si>
    <t xml:space="preserve">Preklenovací  úver  - refundácia  projekt -MŽP -  Nákladné vozidlo </t>
  </si>
  <si>
    <t>Príjmové finančné operácie spolu  :</t>
  </si>
  <si>
    <t xml:space="preserve">Rekapitulácia  príjmov  </t>
  </si>
  <si>
    <t xml:space="preserve">Kapitálové príjmy </t>
  </si>
  <si>
    <t>Príjmové finančné operácie</t>
  </si>
  <si>
    <t xml:space="preserve">Vlastné príjmy RO s právnou subjektivitou + dary </t>
  </si>
  <si>
    <t xml:space="preserve">Tranfery  a granty v školských zariadeniach </t>
  </si>
  <si>
    <t>Rozpočtové príjmy    s p ol u  :</t>
  </si>
  <si>
    <t>Plnenie bežných príjmov oproti rozpočtu k 31.12.2011</t>
  </si>
  <si>
    <t xml:space="preserve">Príjmy Mesto </t>
  </si>
  <si>
    <t xml:space="preserve">Vlastné príjmy škôl a zariadení                 </t>
  </si>
  <si>
    <t xml:space="preserve">Bežné príjmy - spolu    </t>
  </si>
  <si>
    <t xml:space="preserve">           Daňové  príjmy  :        rozpočet  :     2 234 410,- € , plnenie  k  31.12.2011   2 161 632,73  € t.j.na 96,7%.     </t>
  </si>
  <si>
    <t xml:space="preserve">Výnos dane z príjmov  územnej samosprávy    :  rozpočet    1 975 853,- € , plnenie k 31.12.2011  vo  výške  1 899 638,39 €, t.j. na 96,1%.  </t>
  </si>
  <si>
    <t xml:space="preserve"> V zmysle zákona č. 564/2004 Z.z. o rozpočtovom určení výnosu dane z príjmov  územnej samosprávy  a o zmene a doplnení niektorých </t>
  </si>
  <si>
    <t>zákonov  v znení neskorších predpisov výnos dane z príjmov fyzických osôb  je príjmom rozpočtu mesta vo výške 70,3%.</t>
  </si>
  <si>
    <t>Výnos dane sa rozdeľuje  podľa kritérií v zmysle nariadenia vlády a rozdeľovaní výnosu dane z príjmov  územnej samosprávy nasledovne :</t>
  </si>
  <si>
    <t xml:space="preserve">a)  23% podľa počtu obyvateľov  mesta  s trvalým pobytom na území obce k  1. januáru  predchádzajúceho roka,z toho 44 % prepočítaný </t>
  </si>
  <si>
    <t xml:space="preserve">      koeficientom nadmorskej výšky  stredu mesta, </t>
  </si>
  <si>
    <t>b)  32% podľa počtu obyvateľov  mesta s trvalým pobytom na území mesta k 1. januáru predchádzajúceho kalendárneho roka prepočítaného</t>
  </si>
  <si>
    <t xml:space="preserve">      koeficientom od zaradenia  mesta do veľkostnej  kategórie,</t>
  </si>
  <si>
    <t xml:space="preserve">c)  40% podľa počtu žiakov  (deti) základnej umeleckej  školy a školských zariadení v pôsobnosti mesta vrátane neštatných škôl </t>
  </si>
  <si>
    <t xml:space="preserve">     a školských zariadení  k 15.septembru  predchádzajúceho kalendárneho roka  prepočítane  koeficientom,</t>
  </si>
  <si>
    <t xml:space="preserve">d)  5% podľa počtu obyvateľov mesta, ktorí dovŕšili  vek  šesťdesiatdva rokov s trvalým  pobytom na území mesta k 1. januáru    predchádzajúceho     </t>
  </si>
  <si>
    <t xml:space="preserve">     kalendárneho roka. </t>
  </si>
  <si>
    <t xml:space="preserve">Daň z nehnuteľnosti   :   rozpočet   -   115.505,-   eur , plnenie k 31.12.2011 vo výške  118.248,14 € t.j. na 102,4%. </t>
  </si>
  <si>
    <t>Daň z nehnuteľnosti  upravuje zákon č. 582/2004  Zb. o miestnych daniach a poplatku za komunálne odpady a drobné stavebné odpady</t>
  </si>
  <si>
    <t>v znení neskorších predpisov . Daň z  nehnuteľnosti sa člení na daň z pozemkov, daň zo stavieb a daň z bytov a nebytových priestorov.</t>
  </si>
  <si>
    <t>Pre vyrúbenie dane z nehnuteľnosti je rozhodujúci stav  k 1. januáru  zdaňovacieho obdobia.  Na zmeny skutočnosti rozhodujúcich pre daňovú</t>
  </si>
  <si>
    <t xml:space="preserve">povinnosť,  ktoré nastanú v priebehu zdaňovacieho obdobia sa neprihliada, ak zákon neustanovuje inak.  </t>
  </si>
  <si>
    <t xml:space="preserve">Zmeny v daňových priznaniach DZN sa  uskutočňujú  do 31.1. v danom roku. </t>
  </si>
  <si>
    <t xml:space="preserve">Pre rok 2011  k úprave daní  z nehnuteľnosti a poplatku  za komunálne odpady a drobné stavebné odpady  nedošlo. </t>
  </si>
  <si>
    <t xml:space="preserve">K 31.12.2011   mesto eviduje pohľadávky  na dani z neuhneľnosti oproti predpisu vo výške 12.474,25 €,  z toho nedoplatky z minulých rokov  činia 9.309.44 €.  </t>
  </si>
  <si>
    <t xml:space="preserve">Sadzby dane z nehnuteľnosti  pre rok  2011 ostavajú nezmenené </t>
  </si>
  <si>
    <t xml:space="preserve">Orná  pôda </t>
  </si>
  <si>
    <t xml:space="preserve">Trvalé  trávnate porasty </t>
  </si>
  <si>
    <t xml:space="preserve">Daň z pozemkov  </t>
  </si>
  <si>
    <t xml:space="preserve">Lesné pozemky, rybníky </t>
  </si>
  <si>
    <t>sadzba dane</t>
  </si>
  <si>
    <t xml:space="preserve">Záhrady </t>
  </si>
  <si>
    <t>Zastavané plochy</t>
  </si>
  <si>
    <t xml:space="preserve">           0,40% zo základe dane </t>
  </si>
  <si>
    <t xml:space="preserve">Stavebné pozemky </t>
  </si>
  <si>
    <t xml:space="preserve">           0,40 % zo základu dane </t>
  </si>
  <si>
    <t xml:space="preserve">Ostatné plochy </t>
  </si>
  <si>
    <t xml:space="preserve"> 0,60 % zo základu dane ,  0,40%  Turkov </t>
  </si>
  <si>
    <t xml:space="preserve">Stavby na bývanie </t>
  </si>
  <si>
    <t xml:space="preserve">           0,60 % zo základu dane </t>
  </si>
  <si>
    <t xml:space="preserve">Stavby poľnohospodárskej výroby </t>
  </si>
  <si>
    <t xml:space="preserve">Daň zo stavieb </t>
  </si>
  <si>
    <t xml:space="preserve">Stavby rekreačných chatiek  </t>
  </si>
  <si>
    <t xml:space="preserve">Samostatné garáže </t>
  </si>
  <si>
    <t xml:space="preserve">Priemyselné stavby </t>
  </si>
  <si>
    <t xml:space="preserve">                                 0,100 eur </t>
  </si>
  <si>
    <t xml:space="preserve">Stavby na podnik. a zárobkovú činnosť </t>
  </si>
  <si>
    <t xml:space="preserve">                                 0,085 eur </t>
  </si>
  <si>
    <t xml:space="preserve">Ostatné stavby </t>
  </si>
  <si>
    <t xml:space="preserve">                                 0,300 eur </t>
  </si>
  <si>
    <t xml:space="preserve">                                 0,350 eur </t>
  </si>
  <si>
    <t xml:space="preserve">Byty a nebytové priestory </t>
  </si>
  <si>
    <t xml:space="preserve">                                 0,850 eur </t>
  </si>
  <si>
    <t xml:space="preserve">Nebytové  priestory na podnikanie </t>
  </si>
  <si>
    <t xml:space="preserve">                                 1,300 eur </t>
  </si>
  <si>
    <t xml:space="preserve">Daň z bytov </t>
  </si>
  <si>
    <t xml:space="preserve">                                 0,350 eur</t>
  </si>
  <si>
    <t xml:space="preserve">                                 0,250 eur</t>
  </si>
  <si>
    <t xml:space="preserve">                                 1,300 eur</t>
  </si>
  <si>
    <t xml:space="preserve">Za stavebný pozemok sa považuje pozemok, uvedený v právoplatnom stavebnom konaní až do právoplatnosti kolaudačného rozhodnutia </t>
  </si>
  <si>
    <t xml:space="preserve"> na stavbu . Celkovú výmeru  stavebného pozemku tvoria parcely, ktorých parcelné čísla sú uvedené v pravoplatnom stavebnom povolení.</t>
  </si>
  <si>
    <t xml:space="preserve">Dane za špecifické služby :   sú vyberané na základe  prijatého  VZN. </t>
  </si>
  <si>
    <t xml:space="preserve">Rozpočet v € </t>
  </si>
  <si>
    <t xml:space="preserve">Plnenie v € </t>
  </si>
  <si>
    <t xml:space="preserve">Za ubytovanie ( ubytov.zariadenia)                                           </t>
  </si>
  <si>
    <t>Platby sú inkasované na základe prijatého VZN o miestnych daniach a poplatkov za odpad a drobné stavebné odpady.</t>
  </si>
  <si>
    <t xml:space="preserve">Daň za užívanie verejného priestranstva  :   rozpočet  14.620,- €, plnenie  16.111,99 €, t.j. na 110,2%. </t>
  </si>
  <si>
    <t xml:space="preserve">Predmetom dane za užívanie verejného priestranstva je v zmysle zákona č. 582/2004 Z.z. o miestnych daniach a poplatku za </t>
  </si>
  <si>
    <t xml:space="preserve">komunálne odpady a drobné stavebné odpady v zmysle  neskorších predpisov  osobitné užívanie verejného priestranstva  (umiestnenie </t>
  </si>
  <si>
    <t>zariadenia na poskytovanie služieb, stavebného zariadenia, lunaparku a iných atrakcií, skládky a pod.).</t>
  </si>
  <si>
    <t>Poplatok za komunálne odpady a drobný stavebný odpad   :   rozpočet     121.000,-   €, plnenie    120.617,32 €, t.j. na 99,7%.</t>
  </si>
  <si>
    <t xml:space="preserve">Miestny poplatok za komunálne odpady a drobné stavebné odpady v zmysle zákona č. 582/2004 Z.z. o miestnych daniach </t>
  </si>
  <si>
    <t>a poplatku za komunálne odpady a drobné stavebné odpady  v znení neskorších predpisov  sa platí za komunálne odpady a drobné stavebné</t>
  </si>
  <si>
    <t xml:space="preserve">odpady, ktoré vznikajú na území mesta. Poplatníkom  je    : </t>
  </si>
  <si>
    <t>a)  fyzická osoba,  ktorá má v meste trvalý  alebo prechodný pobyt, alebo užíva nehnuteľnosť na území mesta na iný účel ako na podnikanie,</t>
  </si>
  <si>
    <t xml:space="preserve">b)  právnická osoba, ktorá je opravnená užívať alebo užíva nehnuteľnosť nachádzajúcu sa na území mesta na iný účel ako na podnikanie, </t>
  </si>
  <si>
    <t>c)  podnikateľ, ktorý je oprávnený užívať alebo užíva nehnuteľnosť nachádzajúcu sa na území mesta na účel podnikania.</t>
  </si>
  <si>
    <t>V zmysle zákona č. 223/2001 Z.z. o odpadoch môže  mesto z vybraného miestného poplatku za komunálne odpady a drobné stavebné odpady</t>
  </si>
  <si>
    <t>uhradiť náklady na likvidáciu  :</t>
  </si>
  <si>
    <t xml:space="preserve">         komunálneho odpadu z domácnosti fyzických a právnických osôb, podnikateľov,</t>
  </si>
  <si>
    <t xml:space="preserve">         odpadu z čistenia ulíc </t>
  </si>
  <si>
    <t xml:space="preserve">         odpadu z údržby verejnej zelene, parkov, cintorínov,</t>
  </si>
  <si>
    <t xml:space="preserve">         bioodpadu z verejnej zelene, parkov, cintorínov, z pozemkov FO, PO, podnikateľov, občianských združení </t>
  </si>
  <si>
    <t>Celkové nedoplatky aj minulých rokov k 31.12.2011 sú vykazované vo výške 8.186,55 €, z toho nedoplatky za rok 2011 činia  4.962,32 €.</t>
  </si>
  <si>
    <t>Nedaňové  príjmy  :    rozpočet      207.672,-   €, plnenie  199.336,43 €, t.j. na 96,2%</t>
  </si>
  <si>
    <t xml:space="preserve">212 - Príjmy z vlastníctva   :    rozpočet        85 270,-  €, plnenie k 31.12.2011 vo výške 70.997,83 €, t.j. na 83,3%. </t>
  </si>
  <si>
    <r>
      <rPr>
        <b/>
        <sz val="11"/>
        <color indexed="8"/>
        <rFont val="Arial"/>
        <family val="2"/>
        <charset val="238"/>
      </rPr>
      <t>212 - Príjmy z prenajatých  pozemkov</t>
    </r>
    <r>
      <rPr>
        <sz val="11"/>
        <color indexed="8"/>
        <rFont val="Arial"/>
        <family val="2"/>
        <charset val="238"/>
      </rPr>
      <t xml:space="preserve">   : predstavujú   príjmy  na základe uzatvorených nájomných zmlúv   </t>
    </r>
  </si>
  <si>
    <t>Plánované príjmy za prenájom pozemkov  v roku  2011  tvoria   :  (záhrady, verejné  priestranstva, pozemky na podnikanie)</t>
  </si>
  <si>
    <r>
      <rPr>
        <b/>
        <sz val="11"/>
        <color indexed="8"/>
        <rFont val="Arial"/>
        <family val="2"/>
        <charset val="238"/>
      </rPr>
      <t>212 - Príjmy z prenajatých  budov  :</t>
    </r>
    <r>
      <rPr>
        <sz val="11"/>
        <color indexed="8"/>
        <rFont val="Arial"/>
        <family val="2"/>
        <charset val="238"/>
      </rPr>
      <t xml:space="preserve">    tvoria  príjmy  na základe uzatvorených nájomných zmlúv   </t>
    </r>
  </si>
  <si>
    <t xml:space="preserve">Plánované príjmy za prenájom budov v roku 2011  sú z prenájmu  : </t>
  </si>
  <si>
    <t xml:space="preserve">Nebytové priestory budovy Mestského úradu  - za  I. štvrťrok 2011. Od 1.4.2011  patria pod správu spoločnosti T-services s.r.o Turzovka </t>
  </si>
  <si>
    <t xml:space="preserve">Príjmy za prenájom  zariadenia  Energetika a z nájmu CZT. </t>
  </si>
  <si>
    <t xml:space="preserve">Ostatné príjmy  predstavujú  príjmy  za prenájom  z  nebytových priestorov  (Pohostinstvo Predmier - staré ihrisko,  SAD, Blok č. 13,) </t>
  </si>
  <si>
    <t>Na tejto položke sa účtujú  platby za nájom  domu DS ,  hrobových  miest  na 5 rokov  a pod.</t>
  </si>
  <si>
    <t xml:space="preserve"> 212 - Príjmy z prenajatých  bytov    </t>
  </si>
  <si>
    <t xml:space="preserve">Príjem z prenájmu bytov vo vlastníctve mesta zahŕňa  : príjem z neodpredaných  bytov,   </t>
  </si>
  <si>
    <t xml:space="preserve">ktoré sa nachádzajú v obytných domov   č.  43 /1  ( v počte  25  ks ) a byty  nad školskou jedálňou ( v počte 6 ks). </t>
  </si>
  <si>
    <t xml:space="preserve">Jeden prenajatý byt sa nachádza aj v budove Mestského úradu. </t>
  </si>
  <si>
    <t>220 - Administratívne poplatky a iné poplatky a platby : rozpočet    98.057,-  €,   plnenie 104.084,88 €, t.j. 106,1%.</t>
  </si>
  <si>
    <t>Administratívne poplatky  :</t>
  </si>
  <si>
    <r>
      <rPr>
        <b/>
        <sz val="11"/>
        <color indexed="8"/>
        <rFont val="Arial"/>
        <family val="2"/>
        <charset val="238"/>
      </rPr>
      <t xml:space="preserve"> 221 - Spravné  poplatky </t>
    </r>
    <r>
      <rPr>
        <sz val="11"/>
        <color indexed="8"/>
        <rFont val="Arial"/>
        <family val="2"/>
        <charset val="238"/>
      </rPr>
      <t xml:space="preserve">  :   príjmy pozostavajú  z  platieb za rôzne pracovné  úkony  na  jednotlivých  oddeleniach </t>
    </r>
  </si>
  <si>
    <t>Mestského úradu. Spravné poplatky sú vyberané podľa zákona č. 145/1995 Z.z. o spravných poplatkoch  v znení neskorších predpisov.</t>
  </si>
  <si>
    <t xml:space="preserve">Jedná sa o platby za vyhotovenie  a osvedčenie matričných dokladov ,vyhotovenie odpisu, výpisu z úradných kníh, správny poplatok z reklamy, za vydanie rybarských lístkov, žiadosť o povolenie stavby, rozhodnutie o prídelení súpisného čísla, rôzné potvrdenia a pod. </t>
  </si>
  <si>
    <t>Spravné poplatky  za jednotlivé úkony - rozpočet stanovený vo výške  10.000,- €, plnenie 9.662,81 €, t.j. na 96,6%.</t>
  </si>
  <si>
    <t>Prevažnú časť príjmov v položke správne  poplatky tvoria výherné hracie prístroje.</t>
  </si>
  <si>
    <t>Výherné  hracie prístroje  :  rozpočet stanový vo výške  34.351,- €, plnenie k 31.12.2011 vo výške 38.802,50 € t.j. na 113,%.</t>
  </si>
  <si>
    <t xml:space="preserve">poplatok za udelenie  individuálnej licencie na prevádzkovanie hazardných hier prostredníctvom výherných prístrojov platí </t>
  </si>
  <si>
    <t xml:space="preserve">pravnická osoba, ktorá uvedené prístroje umiestnila a prevádzkuje  v  zmysle zákona č. 171/2005 Z.z. o hazardných hrách. </t>
  </si>
  <si>
    <t xml:space="preserve">Sadzba poplatku za prevázdkovanie výherneho hracieho prístroja v zmysle zákona č. 145/2005 Zb. o  správnych poplatkoch  </t>
  </si>
  <si>
    <t xml:space="preserve">v znení neskorších predpisov  je vo výške  1493,50  € za každý výherný hrací prístroj za obdobie  jedného roka.   </t>
  </si>
  <si>
    <t>Príjem predstvujú platby za  23 výherných hracích prístrojov.</t>
  </si>
  <si>
    <t xml:space="preserve">222 - Pokuty a penále za porušenie predpisov :   rozpočet  710,-   €, plnenie  493,13 €, t.j. na 69,5%. </t>
  </si>
  <si>
    <t xml:space="preserve">223 Poplatky a platby z nepriemyselného a náh.predaja   : 50.669,-  €,   plnenie  52.710,33 €, t.j. na 104,0 €. </t>
  </si>
  <si>
    <t xml:space="preserve"> rozpočet   na  týchto  položkách  zahŕňa platby :  za   odber vody  a stočné,  odber tepla a elektrickej energie   v  </t>
  </si>
  <si>
    <t xml:space="preserve">v prenajatých priestoroch. </t>
  </si>
  <si>
    <t xml:space="preserve">Poplatky  vyberané   za  použitie Verejného  WC,  Ihrisko Vyšný koniec, poplatky za vedenie agendy školstva, Mikroregiónu. </t>
  </si>
  <si>
    <t xml:space="preserve">Ostatné poplatky  tvoria  :   sponzorské príspevky  TL,  propagácia,  refundácia za GP, vrátenie zľav  z predaných bytov  č. 13 a č. 272 a pod. </t>
  </si>
  <si>
    <t>Separový  zber  jedná sa o  triedený  odpad.</t>
  </si>
  <si>
    <t xml:space="preserve">Cintorinské poplatky  - za poskytnuté služby DS -  za použité  chladiaceho zariadenia  </t>
  </si>
  <si>
    <t xml:space="preserve">Sociálne nástroje  sú rozpočtované  na základe prijatého nového sociálneho zákona. </t>
  </si>
  <si>
    <t xml:space="preserve">229  - Ďalšie administratívne poplatky  - Poplatok za znečistenie ovzdušia </t>
  </si>
  <si>
    <t xml:space="preserve">rozpočet   2.327,- €, plnenie 2.416,31 €, t.j. na 103,8%. </t>
  </si>
  <si>
    <t>Príjem  z uvedeného poplatku vyplýva zo zákona č. 401/1998 o poplatkoch za znečisťoanie ovzdušia a prijatého VZN.</t>
  </si>
  <si>
    <t xml:space="preserve">240 -  Úroky z bežných účtov, vkladov :  rozpočet   1.140,-  €, plnenie 1.649,98% t.j. 144,7%.  </t>
  </si>
  <si>
    <t xml:space="preserve">rozpočet  predstavujú platby  za  úroky na bežných účtov, </t>
  </si>
  <si>
    <t xml:space="preserve">Mesto Turzovka v roku 2011 obchodovalo s finančnými prostriedkami prostredníctvo treasury. </t>
  </si>
  <si>
    <t>292  - Výťažky z lóterií  a iných podobných hier   -  rozpočet   1.600,- €,  plnenie 1.399,05 €, t.j. na 87,4%.</t>
  </si>
  <si>
    <t xml:space="preserve">odvod z výťažku stávkovej kancelárie odvádza právnická  osoba, ktorá spĺňa podmienky pre prevádzku  v zmysle zákona </t>
  </si>
  <si>
    <t xml:space="preserve">č. 171/2005 Z.z. o hazardných hrách.  V  zmysle § 37 je sadzba odvodu vo výške 5% z výťažku stávkovej kancelárie za </t>
  </si>
  <si>
    <t xml:space="preserve">obdobie jedného kalendárneho roka. </t>
  </si>
  <si>
    <r>
      <rPr>
        <b/>
        <sz val="11"/>
        <color indexed="8"/>
        <rFont val="Arial"/>
        <family val="2"/>
        <charset val="238"/>
      </rPr>
      <t xml:space="preserve">Vratky z  minulého obdobia   - rozpočet 21.205,-  €, plnenie  21.204,36 €  t.j. na  100,0% </t>
    </r>
    <r>
      <rPr>
        <sz val="11"/>
        <color indexed="8"/>
        <rFont val="Arial"/>
        <family val="2"/>
        <charset val="238"/>
      </rPr>
      <t>-  vrátky  záloh za odber elektrickej energie z roku  2010.</t>
    </r>
  </si>
  <si>
    <t xml:space="preserve">Rozpočtované  prijmy z tuzemských grantov a dotácií naplňajú príjmovú stránku rozpočtu v roku 2011 na základe predložených oznámení. </t>
  </si>
  <si>
    <t>K úprave rozpočtu v priebehu roka dochádza  na základe predložených oznámení o výške  pridelenej dotácie  pre príslušný rok.</t>
  </si>
  <si>
    <t>Transfery v rámci verejnej správy sú podrobne  rozpísané v tabuľkovej časti  návrhu rozpočtu.</t>
  </si>
  <si>
    <t xml:space="preserve">Názov subjektu     </t>
  </si>
  <si>
    <t>Štruktrura plnenia rozpočtu k 31.12.2011</t>
  </si>
  <si>
    <t>% plnenia k 31.12.2011</t>
  </si>
  <si>
    <t xml:space="preserve">Materská škola Turzovka </t>
  </si>
  <si>
    <t xml:space="preserve">Školská jedáleň  MŠ Turzovka </t>
  </si>
  <si>
    <t xml:space="preserve">Základná škola Turzovka </t>
  </si>
  <si>
    <t xml:space="preserve">Školská jedáleň  ZŠ Turzovka </t>
  </si>
  <si>
    <t xml:space="preserve">Školský klub  </t>
  </si>
  <si>
    <t xml:space="preserve">Základná umelecká škola </t>
  </si>
  <si>
    <t xml:space="preserve">Centrum voľného času Turzovka </t>
  </si>
  <si>
    <t>S p o l  u     :</t>
  </si>
  <si>
    <t>Vlastné príjmy škôl a školských  zariadení  sú súčasťou bežného rozpočtu  mesta Turzovka.</t>
  </si>
  <si>
    <t xml:space="preserve">Projekt  v  školách   - Stop bariéram </t>
  </si>
  <si>
    <t>S p o l u     :</t>
  </si>
  <si>
    <t>Vzdelávacie poukazy zo  ŠR  podľa jednotlivých subjektov  :</t>
  </si>
  <si>
    <t xml:space="preserve">Názov subjektu </t>
  </si>
  <si>
    <t xml:space="preserve">Školský klub </t>
  </si>
  <si>
    <t xml:space="preserve">Centrum voľného času  </t>
  </si>
  <si>
    <t xml:space="preserve"> S p o l  u  : </t>
  </si>
  <si>
    <t xml:space="preserve">Vzdelávacie poukazy sú rozpočtované v  príjmovej tabuľkovej časti rozpočtu. </t>
  </si>
  <si>
    <t>Kapitálové príjmy - rozpočet    2,172.060,-  €,  plnenie  k 31.12.2011 vo výške     650.177,77 €, t.j. na 29,9%.</t>
  </si>
  <si>
    <t xml:space="preserve">Kapitálové    príjmy  rozpočtu tvoria  :  </t>
  </si>
  <si>
    <t xml:space="preserve">Príjmy z predaja  pozemkov,   nebytových priestorov v bytovom dome č. 13, príjmy z predaja osobných vozidiel, pracovného stroja,  príjmy z predaja krypt.                       </t>
  </si>
  <si>
    <t>Príjmy z predaja  drobných pozemkov boli schválené MsZ. Jedná sa o pozemky pri rodinných domov - Prasličák, Malicher, Letavay, Belko, Chrybík,</t>
  </si>
  <si>
    <t xml:space="preserve">pozemok pod bytovy dom č. 392,  TEMPO  - pozemok pri novostavbe. </t>
  </si>
  <si>
    <t>Prevážnu časť kapitálových príjmov  tvoria príjmy získane z prostriedkov europskej únie  z podaných projektov .</t>
  </si>
  <si>
    <t xml:space="preserve">Príjmové  finančné  operácie  na rok  2011  činia     1 185 816,-   eur,   plnenie  378.814,25 eur, t.j. na 31,9%. </t>
  </si>
  <si>
    <t xml:space="preserve">Príjem finančných  prostriedkov  predstavuje  prevod z peňažných fondov  na posilnenie kapitálových výdavkov .      </t>
  </si>
  <si>
    <t xml:space="preserve">Pri nedostatku finačných prostriedkov z dôsledku hospodárskej krízy   Mesto  Turzovka  pre rok 2010 rozpočtovalo poskytnutie úveru na dokončenie investičných akcií na výstavbu a opravy MK, chodníkov po ukončení odkanalizovania  Horných Kysúc.  Nakoľko neboli všetky finančné prostriedky z poskytnutého úveru vyčerpané, samospráva mesta  pokračuje v čerpaní úveru i v roku  2012. </t>
  </si>
  <si>
    <t xml:space="preserve">Celkový  rozpočet na rok 2011  v   príjmovej  častí  vo výške  7 606 677,-   € ,  bol  naplnený  k 31.12.2011  vo výške   5,156.308,49  €  t.j. na 67,8%.                                    </t>
  </si>
  <si>
    <t xml:space="preserve">Schválil  :  </t>
  </si>
  <si>
    <t xml:space="preserve">Miroslav Rejda </t>
  </si>
  <si>
    <t>primátor mesta</t>
  </si>
  <si>
    <t xml:space="preserve">Vlastné príjmy škôl a školských zariadení   podľa  jednotlivých  subjektov  k 31.12.2011: </t>
  </si>
  <si>
    <t xml:space="preserve">         drobného stavebného odpadu  od  FO 1m3</t>
  </si>
  <si>
    <t xml:space="preserve">         separáciu odpadu </t>
  </si>
  <si>
    <t xml:space="preserve">         náklady spojenené so zabezpečením zberných nádob </t>
  </si>
  <si>
    <t xml:space="preserve">        pokuty  za priestupky  vyberané  Obvodným úradom  pracovisko  Turzovka,  pokuty  za upomienky ,  priestupok udelený  IVP napadnutie psom).</t>
  </si>
  <si>
    <t>300 - Granty a transfery :   rozpočet      1,149 538,-  €, plnenie k 31.12.2011   je vo výške 1,113.889,77 €, t.j. na 96,9%.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</si>
</sst>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.0\ _€_-;\-* #,##0.0\ _€_-;_-* &quot;-&quot;??\ _€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sz val="12"/>
      <color theme="1"/>
      <name val="Arial"/>
      <family val="2"/>
      <charset val="238"/>
    </font>
    <font>
      <b/>
      <sz val="14"/>
      <color indexed="8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0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8">
    <xf numFmtId="0" fontId="0" fillId="0" borderId="0" xfId="0"/>
    <xf numFmtId="0" fontId="0" fillId="0" borderId="0" xfId="0" applyAlignment="1"/>
    <xf numFmtId="0" fontId="2" fillId="0" borderId="0" xfId="0" applyFont="1"/>
    <xf numFmtId="0" fontId="4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/>
    <xf numFmtId="0" fontId="4" fillId="0" borderId="0" xfId="0" applyFont="1" applyAlignment="1">
      <alignment horizontal="right"/>
    </xf>
    <xf numFmtId="4" fontId="7" fillId="0" borderId="0" xfId="0" applyNumberFormat="1" applyFont="1" applyAlignment="1"/>
    <xf numFmtId="4" fontId="4" fillId="0" borderId="0" xfId="0" applyNumberFormat="1" applyFont="1"/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/>
    <xf numFmtId="4" fontId="8" fillId="0" borderId="0" xfId="0" applyNumberFormat="1" applyFont="1"/>
    <xf numFmtId="0" fontId="5" fillId="2" borderId="4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3" fontId="5" fillId="3" borderId="11" xfId="0" applyNumberFormat="1" applyFont="1" applyFill="1" applyBorder="1" applyAlignment="1"/>
    <xf numFmtId="3" fontId="5" fillId="3" borderId="13" xfId="0" applyNumberFormat="1" applyFont="1" applyFill="1" applyBorder="1"/>
    <xf numFmtId="43" fontId="5" fillId="3" borderId="14" xfId="1" applyFont="1" applyFill="1" applyBorder="1"/>
    <xf numFmtId="164" fontId="5" fillId="3" borderId="15" xfId="1" applyNumberFormat="1" applyFont="1" applyFill="1" applyBorder="1" applyAlignment="1">
      <alignment horizontal="right"/>
    </xf>
    <xf numFmtId="3" fontId="6" fillId="4" borderId="17" xfId="0" applyNumberFormat="1" applyFont="1" applyFill="1" applyBorder="1" applyAlignment="1"/>
    <xf numFmtId="3" fontId="9" fillId="4" borderId="19" xfId="0" applyNumberFormat="1" applyFont="1" applyFill="1" applyBorder="1"/>
    <xf numFmtId="43" fontId="9" fillId="4" borderId="20" xfId="1" applyFont="1" applyFill="1" applyBorder="1"/>
    <xf numFmtId="164" fontId="9" fillId="4" borderId="21" xfId="1" applyNumberFormat="1" applyFont="1" applyFill="1" applyBorder="1"/>
    <xf numFmtId="0" fontId="4" fillId="5" borderId="22" xfId="0" applyFont="1" applyFill="1" applyBorder="1"/>
    <xf numFmtId="0" fontId="4" fillId="5" borderId="23" xfId="0" applyFont="1" applyFill="1" applyBorder="1"/>
    <xf numFmtId="3" fontId="4" fillId="5" borderId="24" xfId="0" applyNumberFormat="1" applyFont="1" applyFill="1" applyBorder="1"/>
    <xf numFmtId="43" fontId="4" fillId="5" borderId="23" xfId="1" applyFont="1" applyFill="1" applyBorder="1"/>
    <xf numFmtId="164" fontId="4" fillId="5" borderId="25" xfId="1" applyNumberFormat="1" applyFont="1" applyFill="1" applyBorder="1"/>
    <xf numFmtId="3" fontId="6" fillId="4" borderId="27" xfId="0" applyNumberFormat="1" applyFont="1" applyFill="1" applyBorder="1" applyAlignment="1"/>
    <xf numFmtId="3" fontId="6" fillId="4" borderId="24" xfId="0" applyNumberFormat="1" applyFont="1" applyFill="1" applyBorder="1"/>
    <xf numFmtId="43" fontId="6" fillId="4" borderId="23" xfId="1" applyFont="1" applyFill="1" applyBorder="1"/>
    <xf numFmtId="164" fontId="4" fillId="4" borderId="21" xfId="1" applyNumberFormat="1" applyFont="1" applyFill="1" applyBorder="1"/>
    <xf numFmtId="3" fontId="10" fillId="6" borderId="27" xfId="0" applyNumberFormat="1" applyFont="1" applyFill="1" applyBorder="1" applyAlignment="1"/>
    <xf numFmtId="3" fontId="10" fillId="6" borderId="24" xfId="0" applyNumberFormat="1" applyFont="1" applyFill="1" applyBorder="1"/>
    <xf numFmtId="43" fontId="10" fillId="6" borderId="23" xfId="1" applyFont="1" applyFill="1" applyBorder="1"/>
    <xf numFmtId="0" fontId="4" fillId="0" borderId="22" xfId="0" applyFont="1" applyBorder="1"/>
    <xf numFmtId="3" fontId="4" fillId="0" borderId="23" xfId="0" applyNumberFormat="1" applyFont="1" applyBorder="1"/>
    <xf numFmtId="0" fontId="4" fillId="0" borderId="23" xfId="0" applyFont="1" applyBorder="1"/>
    <xf numFmtId="3" fontId="4" fillId="0" borderId="24" xfId="0" applyNumberFormat="1" applyFont="1" applyBorder="1"/>
    <xf numFmtId="43" fontId="4" fillId="0" borderId="23" xfId="1" applyFont="1" applyBorder="1"/>
    <xf numFmtId="164" fontId="4" fillId="0" borderId="25" xfId="1" applyNumberFormat="1" applyFont="1" applyBorder="1"/>
    <xf numFmtId="164" fontId="6" fillId="4" borderId="21" xfId="1" applyNumberFormat="1" applyFont="1" applyFill="1" applyBorder="1"/>
    <xf numFmtId="0" fontId="10" fillId="6" borderId="22" xfId="0" applyFont="1" applyFill="1" applyBorder="1"/>
    <xf numFmtId="0" fontId="10" fillId="6" borderId="23" xfId="0" applyFont="1" applyFill="1" applyBorder="1"/>
    <xf numFmtId="164" fontId="6" fillId="6" borderId="25" xfId="1" applyNumberFormat="1" applyFont="1" applyFill="1" applyBorder="1"/>
    <xf numFmtId="0" fontId="4" fillId="5" borderId="23" xfId="0" applyFont="1" applyFill="1" applyBorder="1" applyAlignment="1">
      <alignment wrapText="1"/>
    </xf>
    <xf numFmtId="3" fontId="4" fillId="5" borderId="24" xfId="0" applyNumberFormat="1" applyFont="1" applyFill="1" applyBorder="1" applyAlignment="1">
      <alignment wrapText="1"/>
    </xf>
    <xf numFmtId="0" fontId="4" fillId="0" borderId="29" xfId="0" applyFont="1" applyBorder="1"/>
    <xf numFmtId="0" fontId="4" fillId="0" borderId="30" xfId="0" applyFont="1" applyBorder="1"/>
    <xf numFmtId="3" fontId="4" fillId="0" borderId="31" xfId="0" applyNumberFormat="1" applyFont="1" applyBorder="1"/>
    <xf numFmtId="43" fontId="4" fillId="0" borderId="30" xfId="1" applyFont="1" applyBorder="1"/>
    <xf numFmtId="164" fontId="4" fillId="0" borderId="32" xfId="1" applyNumberFormat="1" applyFont="1" applyBorder="1"/>
    <xf numFmtId="3" fontId="5" fillId="3" borderId="13" xfId="0" applyNumberFormat="1" applyFont="1" applyFill="1" applyBorder="1" applyAlignment="1"/>
    <xf numFmtId="3" fontId="6" fillId="4" borderId="19" xfId="0" applyNumberFormat="1" applyFont="1" applyFill="1" applyBorder="1" applyAlignment="1"/>
    <xf numFmtId="3" fontId="6" fillId="4" borderId="19" xfId="0" applyNumberFormat="1" applyFont="1" applyFill="1" applyBorder="1"/>
    <xf numFmtId="43" fontId="6" fillId="4" borderId="20" xfId="1" applyFont="1" applyFill="1" applyBorder="1"/>
    <xf numFmtId="0" fontId="0" fillId="7" borderId="0" xfId="0" applyFill="1"/>
    <xf numFmtId="3" fontId="6" fillId="6" borderId="27" xfId="0" applyNumberFormat="1" applyFont="1" applyFill="1" applyBorder="1" applyAlignment="1"/>
    <xf numFmtId="3" fontId="6" fillId="6" borderId="24" xfId="0" applyNumberFormat="1" applyFont="1" applyFill="1" applyBorder="1"/>
    <xf numFmtId="43" fontId="6" fillId="6" borderId="23" xfId="1" applyFont="1" applyFill="1" applyBorder="1"/>
    <xf numFmtId="4" fontId="4" fillId="5" borderId="23" xfId="1" applyNumberFormat="1" applyFont="1" applyFill="1" applyBorder="1" applyAlignment="1"/>
    <xf numFmtId="0" fontId="4" fillId="5" borderId="26" xfId="0" applyFont="1" applyFill="1" applyBorder="1"/>
    <xf numFmtId="0" fontId="4" fillId="5" borderId="28" xfId="0" applyFont="1" applyFill="1" applyBorder="1" applyAlignment="1">
      <alignment wrapText="1"/>
    </xf>
    <xf numFmtId="3" fontId="4" fillId="5" borderId="27" xfId="0" applyNumberFormat="1" applyFont="1" applyFill="1" applyBorder="1" applyAlignment="1">
      <alignment wrapText="1"/>
    </xf>
    <xf numFmtId="0" fontId="4" fillId="5" borderId="27" xfId="0" applyFont="1" applyFill="1" applyBorder="1"/>
    <xf numFmtId="0" fontId="4" fillId="5" borderId="7" xfId="0" applyFont="1" applyFill="1" applyBorder="1"/>
    <xf numFmtId="0" fontId="4" fillId="5" borderId="35" xfId="0" applyFont="1" applyFill="1" applyBorder="1"/>
    <xf numFmtId="0" fontId="4" fillId="5" borderId="36" xfId="0" applyFont="1" applyFill="1" applyBorder="1"/>
    <xf numFmtId="3" fontId="4" fillId="5" borderId="0" xfId="0" applyNumberFormat="1" applyFont="1" applyFill="1" applyBorder="1"/>
    <xf numFmtId="3" fontId="4" fillId="5" borderId="37" xfId="0" applyNumberFormat="1" applyFont="1" applyFill="1" applyBorder="1"/>
    <xf numFmtId="43" fontId="4" fillId="5" borderId="35" xfId="1" applyFont="1" applyFill="1" applyBorder="1"/>
    <xf numFmtId="164" fontId="5" fillId="3" borderId="15" xfId="1" applyNumberFormat="1" applyFont="1" applyFill="1" applyBorder="1"/>
    <xf numFmtId="3" fontId="11" fillId="4" borderId="17" xfId="0" applyNumberFormat="1" applyFont="1" applyFill="1" applyBorder="1" applyAlignment="1"/>
    <xf numFmtId="3" fontId="4" fillId="4" borderId="19" xfId="0" applyNumberFormat="1" applyFont="1" applyFill="1" applyBorder="1"/>
    <xf numFmtId="43" fontId="4" fillId="4" borderId="20" xfId="1" applyFont="1" applyFill="1" applyBorder="1"/>
    <xf numFmtId="0" fontId="4" fillId="5" borderId="16" xfId="0" applyFont="1" applyFill="1" applyBorder="1" applyAlignment="1"/>
    <xf numFmtId="0" fontId="4" fillId="5" borderId="23" xfId="0" applyFont="1" applyFill="1" applyBorder="1" applyAlignment="1"/>
    <xf numFmtId="0" fontId="4" fillId="5" borderId="18" xfId="0" applyFont="1" applyFill="1" applyBorder="1" applyAlignment="1">
      <alignment shrinkToFit="1"/>
    </xf>
    <xf numFmtId="3" fontId="4" fillId="5" borderId="17" xfId="0" applyNumberFormat="1" applyFont="1" applyFill="1" applyBorder="1" applyAlignment="1">
      <alignment shrinkToFit="1"/>
    </xf>
    <xf numFmtId="3" fontId="4" fillId="5" borderId="19" xfId="0" applyNumberFormat="1" applyFont="1" applyFill="1" applyBorder="1"/>
    <xf numFmtId="43" fontId="4" fillId="5" borderId="20" xfId="1" applyFont="1" applyFill="1" applyBorder="1"/>
    <xf numFmtId="43" fontId="4" fillId="0" borderId="25" xfId="1" applyFont="1" applyBorder="1"/>
    <xf numFmtId="0" fontId="4" fillId="0" borderId="23" xfId="0" applyFont="1" applyBorder="1" applyAlignment="1">
      <alignment wrapText="1"/>
    </xf>
    <xf numFmtId="3" fontId="4" fillId="0" borderId="24" xfId="0" applyNumberFormat="1" applyFont="1" applyBorder="1" applyAlignment="1">
      <alignment wrapText="1"/>
    </xf>
    <xf numFmtId="0" fontId="4" fillId="5" borderId="38" xfId="0" applyFont="1" applyFill="1" applyBorder="1"/>
    <xf numFmtId="0" fontId="4" fillId="5" borderId="39" xfId="0" applyFont="1" applyFill="1" applyBorder="1"/>
    <xf numFmtId="3" fontId="4" fillId="5" borderId="40" xfId="0" applyNumberFormat="1" applyFont="1" applyFill="1" applyBorder="1"/>
    <xf numFmtId="43" fontId="4" fillId="5" borderId="39" xfId="1" applyFont="1" applyFill="1" applyBorder="1"/>
    <xf numFmtId="3" fontId="4" fillId="5" borderId="40" xfId="0" applyNumberFormat="1" applyFont="1" applyFill="1" applyBorder="1" applyAlignment="1">
      <alignment wrapText="1"/>
    </xf>
    <xf numFmtId="0" fontId="4" fillId="5" borderId="40" xfId="0" applyFont="1" applyFill="1" applyBorder="1"/>
    <xf numFmtId="0" fontId="4" fillId="5" borderId="41" xfId="0" applyFont="1" applyFill="1" applyBorder="1"/>
    <xf numFmtId="164" fontId="4" fillId="5" borderId="42" xfId="1" applyNumberFormat="1" applyFont="1" applyFill="1" applyBorder="1"/>
    <xf numFmtId="3" fontId="4" fillId="5" borderId="39" xfId="0" applyNumberFormat="1" applyFont="1" applyFill="1" applyBorder="1"/>
    <xf numFmtId="0" fontId="4" fillId="5" borderId="24" xfId="0" applyFont="1" applyFill="1" applyBorder="1"/>
    <xf numFmtId="0" fontId="4" fillId="5" borderId="43" xfId="0" applyFont="1" applyFill="1" applyBorder="1"/>
    <xf numFmtId="0" fontId="4" fillId="5" borderId="31" xfId="0" applyFont="1" applyFill="1" applyBorder="1"/>
    <xf numFmtId="0" fontId="4" fillId="5" borderId="30" xfId="0" applyFont="1" applyFill="1" applyBorder="1" applyAlignment="1">
      <alignment wrapText="1"/>
    </xf>
    <xf numFmtId="3" fontId="4" fillId="5" borderId="30" xfId="0" applyNumberFormat="1" applyFont="1" applyFill="1" applyBorder="1" applyAlignment="1">
      <alignment wrapText="1"/>
    </xf>
    <xf numFmtId="3" fontId="4" fillId="5" borderId="30" xfId="0" applyNumberFormat="1" applyFont="1" applyFill="1" applyBorder="1"/>
    <xf numFmtId="43" fontId="4" fillId="5" borderId="30" xfId="1" applyFont="1" applyFill="1" applyBorder="1"/>
    <xf numFmtId="164" fontId="4" fillId="5" borderId="32" xfId="1" applyNumberFormat="1" applyFont="1" applyFill="1" applyBorder="1"/>
    <xf numFmtId="0" fontId="4" fillId="5" borderId="44" xfId="0" applyFont="1" applyFill="1" applyBorder="1"/>
    <xf numFmtId="0" fontId="4" fillId="5" borderId="1" xfId="0" applyFont="1" applyFill="1" applyBorder="1"/>
    <xf numFmtId="3" fontId="4" fillId="5" borderId="1" xfId="0" applyNumberFormat="1" applyFont="1" applyFill="1" applyBorder="1"/>
    <xf numFmtId="43" fontId="4" fillId="5" borderId="1" xfId="1" applyFont="1" applyFill="1" applyBorder="1"/>
    <xf numFmtId="164" fontId="4" fillId="5" borderId="45" xfId="1" applyNumberFormat="1" applyFont="1" applyFill="1" applyBorder="1"/>
    <xf numFmtId="0" fontId="6" fillId="4" borderId="48" xfId="0" applyFont="1" applyFill="1" applyBorder="1" applyAlignment="1"/>
    <xf numFmtId="3" fontId="4" fillId="4" borderId="8" xfId="0" applyNumberFormat="1" applyFont="1" applyFill="1" applyBorder="1"/>
    <xf numFmtId="43" fontId="4" fillId="4" borderId="8" xfId="1" applyFont="1" applyFill="1" applyBorder="1"/>
    <xf numFmtId="164" fontId="6" fillId="4" borderId="9" xfId="1" applyNumberFormat="1" applyFont="1" applyFill="1" applyBorder="1"/>
    <xf numFmtId="0" fontId="0" fillId="0" borderId="18" xfId="0" applyBorder="1" applyAlignment="1"/>
    <xf numFmtId="3" fontId="4" fillId="0" borderId="20" xfId="0" applyNumberFormat="1" applyFont="1" applyBorder="1"/>
    <xf numFmtId="43" fontId="4" fillId="0" borderId="20" xfId="1" applyFont="1" applyBorder="1"/>
    <xf numFmtId="43" fontId="4" fillId="0" borderId="21" xfId="1" applyFont="1" applyBorder="1"/>
    <xf numFmtId="0" fontId="4" fillId="0" borderId="52" xfId="0" applyFont="1" applyBorder="1"/>
    <xf numFmtId="0" fontId="4" fillId="0" borderId="53" xfId="0" applyFont="1" applyBorder="1"/>
    <xf numFmtId="3" fontId="4" fillId="0" borderId="53" xfId="0" applyNumberFormat="1" applyFont="1" applyBorder="1"/>
    <xf numFmtId="43" fontId="4" fillId="0" borderId="53" xfId="1" applyFont="1" applyBorder="1"/>
    <xf numFmtId="43" fontId="4" fillId="0" borderId="54" xfId="1" applyFont="1" applyBorder="1"/>
    <xf numFmtId="0" fontId="6" fillId="4" borderId="12" xfId="0" applyFont="1" applyFill="1" applyBorder="1" applyAlignment="1"/>
    <xf numFmtId="3" fontId="4" fillId="4" borderId="14" xfId="0" applyNumberFormat="1" applyFont="1" applyFill="1" applyBorder="1"/>
    <xf numFmtId="43" fontId="4" fillId="4" borderId="14" xfId="1" applyFont="1" applyFill="1" applyBorder="1"/>
    <xf numFmtId="0" fontId="4" fillId="0" borderId="55" xfId="0" applyFont="1" applyBorder="1"/>
    <xf numFmtId="0" fontId="4" fillId="0" borderId="56" xfId="0" applyFont="1" applyBorder="1"/>
    <xf numFmtId="3" fontId="4" fillId="0" borderId="56" xfId="0" applyNumberFormat="1" applyFont="1" applyBorder="1"/>
    <xf numFmtId="43" fontId="4" fillId="0" borderId="56" xfId="1" applyFont="1" applyBorder="1"/>
    <xf numFmtId="43" fontId="4" fillId="0" borderId="57" xfId="1" applyFont="1" applyBorder="1"/>
    <xf numFmtId="3" fontId="5" fillId="8" borderId="59" xfId="0" applyNumberFormat="1" applyFont="1" applyFill="1" applyBorder="1" applyAlignment="1"/>
    <xf numFmtId="3" fontId="5" fillId="8" borderId="59" xfId="0" applyNumberFormat="1" applyFont="1" applyFill="1" applyBorder="1"/>
    <xf numFmtId="43" fontId="5" fillId="8" borderId="59" xfId="1" applyFont="1" applyFill="1" applyBorder="1" applyAlignment="1">
      <alignment horizontal="right"/>
    </xf>
    <xf numFmtId="164" fontId="5" fillId="8" borderId="60" xfId="1" applyNumberFormat="1" applyFont="1" applyFill="1" applyBorder="1"/>
    <xf numFmtId="0" fontId="4" fillId="0" borderId="46" xfId="0" applyFont="1" applyBorder="1"/>
    <xf numFmtId="0" fontId="4" fillId="0" borderId="47" xfId="0" applyFont="1" applyBorder="1"/>
    <xf numFmtId="3" fontId="4" fillId="0" borderId="47" xfId="0" applyNumberFormat="1" applyFont="1" applyBorder="1"/>
    <xf numFmtId="43" fontId="4" fillId="0" borderId="47" xfId="1" applyFont="1" applyBorder="1"/>
    <xf numFmtId="43" fontId="4" fillId="0" borderId="61" xfId="1" applyFont="1" applyBorder="1"/>
    <xf numFmtId="0" fontId="5" fillId="2" borderId="14" xfId="0" applyFont="1" applyFill="1" applyBorder="1" applyAlignment="1">
      <alignment wrapText="1"/>
    </xf>
    <xf numFmtId="3" fontId="5" fillId="2" borderId="14" xfId="0" applyNumberFormat="1" applyFont="1" applyFill="1" applyBorder="1" applyAlignment="1">
      <alignment wrapText="1"/>
    </xf>
    <xf numFmtId="3" fontId="4" fillId="0" borderId="14" xfId="0" applyNumberFormat="1" applyFont="1" applyBorder="1"/>
    <xf numFmtId="43" fontId="4" fillId="0" borderId="62" xfId="1" applyFont="1" applyBorder="1"/>
    <xf numFmtId="43" fontId="4" fillId="0" borderId="63" xfId="1" applyFont="1" applyBorder="1"/>
    <xf numFmtId="3" fontId="6" fillId="4" borderId="14" xfId="0" applyNumberFormat="1" applyFont="1" applyFill="1" applyBorder="1" applyAlignment="1"/>
    <xf numFmtId="3" fontId="6" fillId="4" borderId="64" xfId="0" applyNumberFormat="1" applyFont="1" applyFill="1" applyBorder="1"/>
    <xf numFmtId="43" fontId="6" fillId="4" borderId="14" xfId="1" applyFont="1" applyFill="1" applyBorder="1"/>
    <xf numFmtId="164" fontId="6" fillId="4" borderId="65" xfId="1" applyNumberFormat="1" applyFont="1" applyFill="1" applyBorder="1"/>
    <xf numFmtId="0" fontId="4" fillId="5" borderId="34" xfId="0" applyFont="1" applyFill="1" applyBorder="1"/>
    <xf numFmtId="0" fontId="4" fillId="5" borderId="20" xfId="0" applyFont="1" applyFill="1" applyBorder="1"/>
    <xf numFmtId="0" fontId="4" fillId="5" borderId="39" xfId="0" applyFont="1" applyFill="1" applyBorder="1" applyAlignment="1">
      <alignment wrapText="1"/>
    </xf>
    <xf numFmtId="3" fontId="4" fillId="5" borderId="62" xfId="0" applyNumberFormat="1" applyFont="1" applyFill="1" applyBorder="1" applyAlignment="1">
      <alignment wrapText="1"/>
    </xf>
    <xf numFmtId="3" fontId="4" fillId="5" borderId="62" xfId="0" applyNumberFormat="1" applyFont="1" applyFill="1" applyBorder="1"/>
    <xf numFmtId="43" fontId="4" fillId="5" borderId="66" xfId="1" applyFont="1" applyFill="1" applyBorder="1"/>
    <xf numFmtId="0" fontId="4" fillId="5" borderId="67" xfId="0" applyFont="1" applyFill="1" applyBorder="1"/>
    <xf numFmtId="0" fontId="4" fillId="5" borderId="35" xfId="0" applyFont="1" applyFill="1" applyBorder="1" applyAlignment="1">
      <alignment wrapText="1"/>
    </xf>
    <xf numFmtId="3" fontId="6" fillId="4" borderId="11" xfId="0" applyNumberFormat="1" applyFont="1" applyFill="1" applyBorder="1" applyAlignment="1"/>
    <xf numFmtId="3" fontId="6" fillId="4" borderId="13" xfId="0" applyNumberFormat="1" applyFont="1" applyFill="1" applyBorder="1"/>
    <xf numFmtId="164" fontId="6" fillId="4" borderId="15" xfId="1" applyNumberFormat="1" applyFont="1" applyFill="1" applyBorder="1"/>
    <xf numFmtId="0" fontId="4" fillId="5" borderId="20" xfId="0" applyFont="1" applyFill="1" applyBorder="1" applyAlignment="1">
      <alignment wrapText="1"/>
    </xf>
    <xf numFmtId="3" fontId="4" fillId="5" borderId="19" xfId="0" applyNumberFormat="1" applyFont="1" applyFill="1" applyBorder="1" applyAlignment="1">
      <alignment wrapText="1"/>
    </xf>
    <xf numFmtId="0" fontId="4" fillId="5" borderId="28" xfId="0" applyFont="1" applyFill="1" applyBorder="1"/>
    <xf numFmtId="0" fontId="4" fillId="0" borderId="38" xfId="0" applyFont="1" applyBorder="1"/>
    <xf numFmtId="0" fontId="4" fillId="0" borderId="68" xfId="0" applyFont="1" applyBorder="1"/>
    <xf numFmtId="0" fontId="4" fillId="0" borderId="39" xfId="0" applyFont="1" applyBorder="1" applyAlignment="1">
      <alignment wrapText="1"/>
    </xf>
    <xf numFmtId="3" fontId="4" fillId="0" borderId="40" xfId="0" applyNumberFormat="1" applyFont="1" applyBorder="1" applyAlignment="1">
      <alignment wrapText="1"/>
    </xf>
    <xf numFmtId="3" fontId="4" fillId="0" borderId="40" xfId="0" applyNumberFormat="1" applyFont="1" applyBorder="1"/>
    <xf numFmtId="43" fontId="4" fillId="0" borderId="39" xfId="1" applyFont="1" applyBorder="1"/>
    <xf numFmtId="3" fontId="4" fillId="5" borderId="37" xfId="0" applyNumberFormat="1" applyFont="1" applyFill="1" applyBorder="1" applyAlignment="1">
      <alignment wrapText="1"/>
    </xf>
    <xf numFmtId="0" fontId="6" fillId="0" borderId="11" xfId="0" applyFont="1" applyBorder="1" applyAlignment="1"/>
    <xf numFmtId="3" fontId="4" fillId="0" borderId="13" xfId="0" applyNumberFormat="1" applyFont="1" applyBorder="1"/>
    <xf numFmtId="43" fontId="4" fillId="0" borderId="14" xfId="1" applyFont="1" applyBorder="1"/>
    <xf numFmtId="164" fontId="4" fillId="0" borderId="15" xfId="1" applyNumberFormat="1" applyFont="1" applyBorder="1" applyAlignment="1">
      <alignment horizontal="right"/>
    </xf>
    <xf numFmtId="0" fontId="4" fillId="0" borderId="69" xfId="0" applyFont="1" applyBorder="1"/>
    <xf numFmtId="0" fontId="4" fillId="0" borderId="70" xfId="0" applyFont="1" applyBorder="1"/>
    <xf numFmtId="3" fontId="4" fillId="0" borderId="70" xfId="0" applyNumberFormat="1" applyFont="1" applyBorder="1"/>
    <xf numFmtId="43" fontId="4" fillId="0" borderId="70" xfId="1" applyFont="1" applyBorder="1"/>
    <xf numFmtId="164" fontId="4" fillId="0" borderId="71" xfId="1" applyNumberFormat="1" applyFont="1" applyBorder="1" applyAlignment="1">
      <alignment horizontal="right"/>
    </xf>
    <xf numFmtId="3" fontId="5" fillId="3" borderId="72" xfId="0" applyNumberFormat="1" applyFont="1" applyFill="1" applyBorder="1" applyAlignment="1"/>
    <xf numFmtId="3" fontId="5" fillId="3" borderId="72" xfId="0" applyNumberFormat="1" applyFont="1" applyFill="1" applyBorder="1"/>
    <xf numFmtId="43" fontId="5" fillId="3" borderId="59" xfId="1" applyFont="1" applyFill="1" applyBorder="1"/>
    <xf numFmtId="164" fontId="5" fillId="3" borderId="60" xfId="1" applyNumberFormat="1" applyFont="1" applyFill="1" applyBorder="1"/>
    <xf numFmtId="0" fontId="5" fillId="0" borderId="7" xfId="0" applyFont="1" applyBorder="1" applyAlignment="1"/>
    <xf numFmtId="0" fontId="5" fillId="0" borderId="0" xfId="0" applyFont="1" applyBorder="1" applyAlignment="1"/>
    <xf numFmtId="0" fontId="5" fillId="0" borderId="36" xfId="0" applyFont="1" applyBorder="1" applyAlignment="1"/>
    <xf numFmtId="3" fontId="5" fillId="0" borderId="66" xfId="0" applyNumberFormat="1" applyFont="1" applyBorder="1"/>
    <xf numFmtId="43" fontId="5" fillId="0" borderId="66" xfId="1" applyFont="1" applyBorder="1"/>
    <xf numFmtId="43" fontId="5" fillId="0" borderId="73" xfId="1" applyFont="1" applyBorder="1"/>
    <xf numFmtId="0" fontId="5" fillId="2" borderId="76" xfId="0" applyFont="1" applyFill="1" applyBorder="1" applyAlignment="1">
      <alignment wrapText="1"/>
    </xf>
    <xf numFmtId="0" fontId="5" fillId="2" borderId="77" xfId="0" applyFont="1" applyFill="1" applyBorder="1" applyAlignment="1">
      <alignment wrapText="1"/>
    </xf>
    <xf numFmtId="0" fontId="5" fillId="2" borderId="78" xfId="0" applyFont="1" applyFill="1" applyBorder="1" applyAlignment="1">
      <alignment wrapText="1"/>
    </xf>
    <xf numFmtId="0" fontId="5" fillId="2" borderId="79" xfId="0" applyFont="1" applyFill="1" applyBorder="1" applyAlignment="1">
      <alignment wrapText="1"/>
    </xf>
    <xf numFmtId="3" fontId="4" fillId="0" borderId="62" xfId="0" applyNumberFormat="1" applyFont="1" applyBorder="1"/>
    <xf numFmtId="43" fontId="4" fillId="0" borderId="66" xfId="1" applyFont="1" applyBorder="1"/>
    <xf numFmtId="43" fontId="4" fillId="0" borderId="73" xfId="1" applyFont="1" applyBorder="1"/>
    <xf numFmtId="0" fontId="4" fillId="0" borderId="34" xfId="0" applyFont="1" applyBorder="1"/>
    <xf numFmtId="0" fontId="4" fillId="0" borderId="20" xfId="0" applyFont="1" applyBorder="1"/>
    <xf numFmtId="3" fontId="4" fillId="0" borderId="19" xfId="0" applyNumberFormat="1" applyFont="1" applyBorder="1"/>
    <xf numFmtId="0" fontId="4" fillId="0" borderId="80" xfId="0" applyFont="1" applyBorder="1"/>
    <xf numFmtId="3" fontId="4" fillId="0" borderId="66" xfId="0" applyNumberFormat="1" applyFont="1" applyBorder="1"/>
    <xf numFmtId="0" fontId="4" fillId="0" borderId="66" xfId="0" applyFont="1" applyBorder="1" applyAlignment="1">
      <alignment wrapText="1"/>
    </xf>
    <xf numFmtId="3" fontId="4" fillId="0" borderId="62" xfId="0" applyNumberFormat="1" applyFont="1" applyBorder="1" applyAlignment="1">
      <alignment wrapText="1"/>
    </xf>
    <xf numFmtId="3" fontId="6" fillId="4" borderId="13" xfId="0" applyNumberFormat="1" applyFont="1" applyFill="1" applyBorder="1" applyAlignment="1"/>
    <xf numFmtId="3" fontId="4" fillId="5" borderId="23" xfId="0" applyNumberFormat="1" applyFont="1" applyFill="1" applyBorder="1"/>
    <xf numFmtId="3" fontId="4" fillId="5" borderId="23" xfId="0" applyNumberFormat="1" applyFont="1" applyFill="1" applyBorder="1" applyAlignment="1">
      <alignment wrapText="1"/>
    </xf>
    <xf numFmtId="0" fontId="4" fillId="5" borderId="29" xfId="0" applyFont="1" applyFill="1" applyBorder="1"/>
    <xf numFmtId="0" fontId="4" fillId="0" borderId="7" xfId="0" applyFont="1" applyBorder="1"/>
    <xf numFmtId="0" fontId="4" fillId="0" borderId="0" xfId="0" applyFont="1" applyBorder="1"/>
    <xf numFmtId="3" fontId="4" fillId="0" borderId="0" xfId="0" applyNumberFormat="1" applyFont="1" applyBorder="1"/>
    <xf numFmtId="43" fontId="4" fillId="0" borderId="0" xfId="1" applyFont="1" applyBorder="1"/>
    <xf numFmtId="43" fontId="4" fillId="0" borderId="81" xfId="1" applyFont="1" applyBorder="1"/>
    <xf numFmtId="3" fontId="5" fillId="3" borderId="82" xfId="0" applyNumberFormat="1" applyFont="1" applyFill="1" applyBorder="1" applyAlignment="1"/>
    <xf numFmtId="3" fontId="5" fillId="3" borderId="83" xfId="0" applyNumberFormat="1" applyFont="1" applyFill="1" applyBorder="1"/>
    <xf numFmtId="43" fontId="5" fillId="3" borderId="83" xfId="1" applyFont="1" applyFill="1" applyBorder="1"/>
    <xf numFmtId="164" fontId="5" fillId="3" borderId="84" xfId="1" applyNumberFormat="1" applyFont="1" applyFill="1" applyBorder="1"/>
    <xf numFmtId="0" fontId="5" fillId="5" borderId="7" xfId="0" applyFont="1" applyFill="1" applyBorder="1" applyAlignment="1"/>
    <xf numFmtId="0" fontId="5" fillId="5" borderId="0" xfId="0" applyFont="1" applyFill="1" applyBorder="1" applyAlignment="1"/>
    <xf numFmtId="3" fontId="5" fillId="5" borderId="0" xfId="0" applyNumberFormat="1" applyFont="1" applyFill="1" applyBorder="1"/>
    <xf numFmtId="43" fontId="5" fillId="5" borderId="0" xfId="1" applyFont="1" applyFill="1" applyBorder="1"/>
    <xf numFmtId="164" fontId="5" fillId="5" borderId="81" xfId="1" applyNumberFormat="1" applyFont="1" applyFill="1" applyBorder="1"/>
    <xf numFmtId="0" fontId="5" fillId="5" borderId="75" xfId="0" applyFont="1" applyFill="1" applyBorder="1" applyAlignment="1"/>
    <xf numFmtId="3" fontId="5" fillId="5" borderId="75" xfId="0" applyNumberFormat="1" applyFont="1" applyFill="1" applyBorder="1"/>
    <xf numFmtId="43" fontId="5" fillId="5" borderId="75" xfId="1" applyFont="1" applyFill="1" applyBorder="1"/>
    <xf numFmtId="164" fontId="5" fillId="5" borderId="79" xfId="1" applyNumberFormat="1" applyFont="1" applyFill="1" applyBorder="1"/>
    <xf numFmtId="3" fontId="4" fillId="0" borderId="18" xfId="0" applyNumberFormat="1" applyFont="1" applyBorder="1" applyAlignment="1"/>
    <xf numFmtId="164" fontId="4" fillId="0" borderId="21" xfId="1" applyNumberFormat="1" applyFont="1" applyBorder="1"/>
    <xf numFmtId="3" fontId="4" fillId="0" borderId="28" xfId="0" applyNumberFormat="1" applyFont="1" applyBorder="1" applyAlignment="1"/>
    <xf numFmtId="3" fontId="5" fillId="3" borderId="85" xfId="0" applyNumberFormat="1" applyFont="1" applyFill="1" applyBorder="1" applyAlignment="1"/>
    <xf numFmtId="3" fontId="5" fillId="3" borderId="59" xfId="0" applyNumberFormat="1" applyFont="1" applyFill="1" applyBorder="1"/>
    <xf numFmtId="0" fontId="10" fillId="0" borderId="86" xfId="0" applyFont="1" applyBorder="1"/>
    <xf numFmtId="0" fontId="10" fillId="0" borderId="48" xfId="0" applyFont="1" applyBorder="1"/>
    <xf numFmtId="3" fontId="10" fillId="0" borderId="8" xfId="0" applyNumberFormat="1" applyFont="1" applyBorder="1"/>
    <xf numFmtId="4" fontId="10" fillId="0" borderId="8" xfId="0" applyNumberFormat="1" applyFont="1" applyBorder="1"/>
    <xf numFmtId="164" fontId="10" fillId="0" borderId="87" xfId="1" applyNumberFormat="1" applyFont="1" applyBorder="1"/>
    <xf numFmtId="0" fontId="5" fillId="0" borderId="0" xfId="0" applyFont="1"/>
    <xf numFmtId="3" fontId="4" fillId="0" borderId="88" xfId="0" applyNumberFormat="1" applyFont="1" applyBorder="1"/>
    <xf numFmtId="4" fontId="4" fillId="0" borderId="89" xfId="0" applyNumberFormat="1" applyFont="1" applyBorder="1" applyAlignment="1">
      <alignment horizontal="right"/>
    </xf>
    <xf numFmtId="3" fontId="4" fillId="0" borderId="0" xfId="0" applyNumberFormat="1" applyFont="1"/>
    <xf numFmtId="3" fontId="4" fillId="0" borderId="22" xfId="0" applyNumberFormat="1" applyFont="1" applyBorder="1" applyAlignment="1">
      <alignment wrapText="1"/>
    </xf>
    <xf numFmtId="4" fontId="4" fillId="0" borderId="25" xfId="0" applyNumberFormat="1" applyFont="1" applyBorder="1" applyAlignment="1">
      <alignment horizontal="right"/>
    </xf>
    <xf numFmtId="3" fontId="10" fillId="0" borderId="29" xfId="0" applyNumberFormat="1" applyFont="1" applyBorder="1" applyAlignment="1">
      <alignment wrapText="1"/>
    </xf>
    <xf numFmtId="4" fontId="10" fillId="0" borderId="32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5" fillId="0" borderId="0" xfId="0" applyFont="1" applyAlignment="1"/>
    <xf numFmtId="0" fontId="4" fillId="0" borderId="0" xfId="0" applyFont="1" applyAlignment="1" applyProtection="1">
      <protection locked="0"/>
    </xf>
    <xf numFmtId="0" fontId="5" fillId="0" borderId="0" xfId="0" applyFont="1" applyAlignment="1">
      <alignment shrinkToFi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/>
    <xf numFmtId="2" fontId="10" fillId="0" borderId="0" xfId="0" applyNumberFormat="1" applyFont="1" applyAlignment="1"/>
    <xf numFmtId="0" fontId="12" fillId="0" borderId="0" xfId="0" applyFont="1" applyAlignment="1"/>
    <xf numFmtId="0" fontId="8" fillId="0" borderId="0" xfId="0" applyFont="1" applyAlignment="1"/>
    <xf numFmtId="0" fontId="6" fillId="5" borderId="1" xfId="0" applyFont="1" applyFill="1" applyBorder="1" applyAlignment="1"/>
    <xf numFmtId="0" fontId="6" fillId="3" borderId="58" xfId="0" applyFont="1" applyFill="1" applyBorder="1" applyAlignment="1"/>
    <xf numFmtId="0" fontId="6" fillId="3" borderId="72" xfId="0" applyFont="1" applyFill="1" applyBorder="1" applyAlignment="1"/>
    <xf numFmtId="0" fontId="6" fillId="3" borderId="3" xfId="0" applyFont="1" applyFill="1" applyBorder="1" applyAlignment="1"/>
    <xf numFmtId="0" fontId="6" fillId="3" borderId="90" xfId="0" applyFont="1" applyFill="1" applyBorder="1" applyAlignment="1">
      <alignment wrapText="1"/>
    </xf>
    <xf numFmtId="4" fontId="4" fillId="5" borderId="94" xfId="0" applyNumberFormat="1" applyFont="1" applyFill="1" applyBorder="1"/>
    <xf numFmtId="4" fontId="4" fillId="0" borderId="16" xfId="0" applyNumberFormat="1" applyFont="1" applyBorder="1"/>
    <xf numFmtId="4" fontId="4" fillId="5" borderId="96" xfId="0" applyNumberFormat="1" applyFont="1" applyFill="1" applyBorder="1"/>
    <xf numFmtId="4" fontId="4" fillId="0" borderId="26" xfId="0" applyNumberFormat="1" applyFont="1" applyBorder="1"/>
    <xf numFmtId="0" fontId="4" fillId="0" borderId="24" xfId="0" applyFont="1" applyBorder="1"/>
    <xf numFmtId="0" fontId="4" fillId="0" borderId="27" xfId="0" applyFont="1" applyBorder="1"/>
    <xf numFmtId="4" fontId="4" fillId="5" borderId="97" xfId="0" applyNumberFormat="1" applyFont="1" applyFill="1" applyBorder="1"/>
    <xf numFmtId="4" fontId="4" fillId="0" borderId="43" xfId="0" applyNumberFormat="1" applyFont="1" applyBorder="1"/>
    <xf numFmtId="0" fontId="5" fillId="3" borderId="58" xfId="0" applyFont="1" applyFill="1" applyBorder="1"/>
    <xf numFmtId="0" fontId="5" fillId="3" borderId="72" xfId="0" applyFont="1" applyFill="1" applyBorder="1"/>
    <xf numFmtId="0" fontId="5" fillId="3" borderId="3" xfId="0" applyFont="1" applyFill="1" applyBorder="1"/>
    <xf numFmtId="4" fontId="6" fillId="3" borderId="90" xfId="0" applyNumberFormat="1" applyFont="1" applyFill="1" applyBorder="1"/>
    <xf numFmtId="4" fontId="6" fillId="3" borderId="2" xfId="0" applyNumberFormat="1" applyFont="1" applyFill="1" applyBorder="1"/>
    <xf numFmtId="164" fontId="6" fillId="3" borderId="60" xfId="1" applyNumberFormat="1" applyFont="1" applyFill="1" applyBorder="1" applyAlignment="1">
      <alignment horizontal="right"/>
    </xf>
    <xf numFmtId="0" fontId="5" fillId="0" borderId="98" xfId="0" applyFont="1" applyBorder="1" applyAlignment="1"/>
    <xf numFmtId="0" fontId="5" fillId="0" borderId="2" xfId="0" applyFont="1" applyBorder="1"/>
    <xf numFmtId="0" fontId="7" fillId="0" borderId="3" xfId="0" applyFont="1" applyBorder="1" applyAlignment="1"/>
    <xf numFmtId="0" fontId="4" fillId="0" borderId="99" xfId="0" applyFont="1" applyBorder="1"/>
    <xf numFmtId="0" fontId="4" fillId="0" borderId="90" xfId="0" applyFont="1" applyBorder="1"/>
    <xf numFmtId="0" fontId="6" fillId="3" borderId="100" xfId="0" applyFont="1" applyFill="1" applyBorder="1" applyAlignment="1"/>
    <xf numFmtId="0" fontId="6" fillId="3" borderId="101" xfId="0" applyFont="1" applyFill="1" applyBorder="1" applyAlignment="1"/>
    <xf numFmtId="0" fontId="6" fillId="3" borderId="1" xfId="0" applyFont="1" applyFill="1" applyBorder="1" applyAlignment="1"/>
    <xf numFmtId="0" fontId="6" fillId="3" borderId="102" xfId="0" applyFont="1" applyFill="1" applyBorder="1" applyAlignment="1">
      <alignment wrapText="1"/>
    </xf>
    <xf numFmtId="0" fontId="5" fillId="3" borderId="100" xfId="0" applyFont="1" applyFill="1" applyBorder="1" applyAlignment="1"/>
    <xf numFmtId="0" fontId="5" fillId="3" borderId="101" xfId="0" applyFont="1" applyFill="1" applyBorder="1" applyAlignment="1"/>
    <xf numFmtId="0" fontId="6" fillId="0" borderId="0" xfId="0" applyFont="1"/>
    <xf numFmtId="0" fontId="6" fillId="5" borderId="1" xfId="0" applyFont="1" applyFill="1" applyBorder="1"/>
    <xf numFmtId="0" fontId="4" fillId="0" borderId="1" xfId="0" applyFont="1" applyBorder="1"/>
    <xf numFmtId="0" fontId="6" fillId="3" borderId="99" xfId="0" applyFont="1" applyFill="1" applyBorder="1" applyAlignment="1">
      <alignment wrapText="1"/>
    </xf>
    <xf numFmtId="0" fontId="0" fillId="0" borderId="95" xfId="0" applyBorder="1" applyAlignment="1"/>
    <xf numFmtId="4" fontId="4" fillId="0" borderId="103" xfId="0" applyNumberFormat="1" applyFont="1" applyBorder="1"/>
    <xf numFmtId="4" fontId="4" fillId="0" borderId="25" xfId="0" applyNumberFormat="1" applyFont="1" applyBorder="1"/>
    <xf numFmtId="0" fontId="4" fillId="0" borderId="26" xfId="0" applyFont="1" applyBorder="1" applyAlignment="1"/>
    <xf numFmtId="0" fontId="0" fillId="0" borderId="27" xfId="0" applyBorder="1" applyAlignment="1"/>
    <xf numFmtId="0" fontId="0" fillId="0" borderId="103" xfId="0" applyBorder="1" applyAlignment="1"/>
    <xf numFmtId="0" fontId="4" fillId="0" borderId="43" xfId="0" applyFont="1" applyBorder="1" applyAlignment="1"/>
    <xf numFmtId="0" fontId="0" fillId="0" borderId="104" xfId="0" applyBorder="1" applyAlignment="1"/>
    <xf numFmtId="0" fontId="5" fillId="3" borderId="2" xfId="0" applyFont="1" applyFill="1" applyBorder="1" applyAlignment="1"/>
    <xf numFmtId="0" fontId="5" fillId="3" borderId="3" xfId="0" applyFont="1" applyFill="1" applyBorder="1" applyAlignment="1"/>
    <xf numFmtId="0" fontId="5" fillId="3" borderId="99" xfId="0" applyFont="1" applyFill="1" applyBorder="1" applyAlignment="1"/>
    <xf numFmtId="4" fontId="6" fillId="3" borderId="99" xfId="0" applyNumberFormat="1" applyFont="1" applyFill="1" applyBorder="1"/>
    <xf numFmtId="4" fontId="6" fillId="3" borderId="60" xfId="0" applyNumberFormat="1" applyFont="1" applyFill="1" applyBorder="1"/>
    <xf numFmtId="0" fontId="5" fillId="0" borderId="0" xfId="0" applyFont="1" applyAlignment="1">
      <alignment wrapText="1"/>
    </xf>
    <xf numFmtId="0" fontId="13" fillId="0" borderId="0" xfId="0" applyFont="1" applyAlignment="1">
      <alignment wrapText="1"/>
    </xf>
    <xf numFmtId="164" fontId="4" fillId="0" borderId="105" xfId="1" applyNumberFormat="1" applyFont="1" applyBorder="1"/>
    <xf numFmtId="164" fontId="4" fillId="0" borderId="96" xfId="1" applyNumberFormat="1" applyFont="1" applyBorder="1"/>
    <xf numFmtId="164" fontId="4" fillId="0" borderId="97" xfId="1" applyNumberFormat="1" applyFont="1" applyBorder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/>
    <xf numFmtId="0" fontId="0" fillId="0" borderId="0" xfId="0" applyAlignment="1"/>
    <xf numFmtId="0" fontId="6" fillId="0" borderId="0" xfId="0" applyFont="1" applyAlignment="1"/>
    <xf numFmtId="4" fontId="5" fillId="0" borderId="0" xfId="0" applyNumberFormat="1" applyFont="1" applyAlignment="1"/>
    <xf numFmtId="0" fontId="8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/>
    <xf numFmtId="0" fontId="5" fillId="3" borderId="33" xfId="0" applyFont="1" applyFill="1" applyBorder="1" applyAlignment="1"/>
    <xf numFmtId="0" fontId="5" fillId="3" borderId="14" xfId="0" applyFont="1" applyFill="1" applyBorder="1" applyAlignment="1"/>
    <xf numFmtId="0" fontId="6" fillId="4" borderId="34" xfId="0" applyFont="1" applyFill="1" applyBorder="1" applyAlignment="1"/>
    <xf numFmtId="0" fontId="6" fillId="4" borderId="20" xfId="0" applyFont="1" applyFill="1" applyBorder="1" applyAlignment="1"/>
    <xf numFmtId="0" fontId="6" fillId="4" borderId="26" xfId="0" applyFont="1" applyFill="1" applyBorder="1" applyAlignment="1"/>
    <xf numFmtId="0" fontId="6" fillId="4" borderId="27" xfId="0" applyFont="1" applyFill="1" applyBorder="1" applyAlignment="1"/>
    <xf numFmtId="0" fontId="6" fillId="4" borderId="28" xfId="0" applyFont="1" applyFill="1" applyBorder="1" applyAlignment="1"/>
    <xf numFmtId="0" fontId="6" fillId="6" borderId="26" xfId="0" applyFont="1" applyFill="1" applyBorder="1" applyAlignment="1"/>
    <xf numFmtId="0" fontId="6" fillId="6" borderId="27" xfId="0" applyFont="1" applyFill="1" applyBorder="1" applyAlignment="1"/>
    <xf numFmtId="0" fontId="6" fillId="6" borderId="28" xfId="0" applyFont="1" applyFill="1" applyBorder="1" applyAlignment="1"/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5" fillId="2" borderId="4" xfId="0" applyFont="1" applyFill="1" applyBorder="1" applyAlignment="1"/>
    <xf numFmtId="0" fontId="5" fillId="3" borderId="10" xfId="0" applyFont="1" applyFill="1" applyBorder="1" applyAlignment="1"/>
    <xf numFmtId="0" fontId="5" fillId="3" borderId="11" xfId="0" applyFont="1" applyFill="1" applyBorder="1" applyAlignment="1"/>
    <xf numFmtId="0" fontId="5" fillId="3" borderId="12" xfId="0" applyFont="1" applyFill="1" applyBorder="1" applyAlignment="1"/>
    <xf numFmtId="0" fontId="6" fillId="4" borderId="16" xfId="0" applyFont="1" applyFill="1" applyBorder="1" applyAlignment="1"/>
    <xf numFmtId="0" fontId="6" fillId="4" borderId="17" xfId="0" applyFont="1" applyFill="1" applyBorder="1" applyAlignment="1"/>
    <xf numFmtId="0" fontId="6" fillId="4" borderId="18" xfId="0" applyFont="1" applyFill="1" applyBorder="1" applyAlignment="1"/>
    <xf numFmtId="0" fontId="10" fillId="6" borderId="26" xfId="0" applyFont="1" applyFill="1" applyBorder="1" applyAlignment="1"/>
    <xf numFmtId="0" fontId="10" fillId="6" borderId="27" xfId="0" applyFont="1" applyFill="1" applyBorder="1" applyAlignment="1"/>
    <xf numFmtId="0" fontId="10" fillId="6" borderId="28" xfId="0" applyFont="1" applyFill="1" applyBorder="1" applyAlignment="1"/>
    <xf numFmtId="0" fontId="6" fillId="4" borderId="46" xfId="0" applyFont="1" applyFill="1" applyBorder="1" applyAlignment="1"/>
    <xf numFmtId="0" fontId="6" fillId="4" borderId="47" xfId="0" applyFont="1" applyFill="1" applyBorder="1" applyAlignment="1"/>
    <xf numFmtId="0" fontId="6" fillId="4" borderId="48" xfId="0" applyFont="1" applyFill="1" applyBorder="1" applyAlignment="1"/>
    <xf numFmtId="0" fontId="4" fillId="0" borderId="49" xfId="0" applyFont="1" applyBorder="1" applyAlignment="1"/>
    <xf numFmtId="0" fontId="0" fillId="0" borderId="50" xfId="0" applyBorder="1" applyAlignment="1"/>
    <xf numFmtId="0" fontId="0" fillId="0" borderId="51" xfId="0" applyBorder="1" applyAlignment="1"/>
    <xf numFmtId="0" fontId="6" fillId="4" borderId="10" xfId="0" applyFont="1" applyFill="1" applyBorder="1" applyAlignment="1"/>
    <xf numFmtId="0" fontId="6" fillId="4" borderId="11" xfId="0" applyFont="1" applyFill="1" applyBorder="1" applyAlignment="1"/>
    <xf numFmtId="0" fontId="6" fillId="4" borderId="12" xfId="0" applyFont="1" applyFill="1" applyBorder="1" applyAlignment="1"/>
    <xf numFmtId="0" fontId="5" fillId="8" borderId="58" xfId="0" applyFont="1" applyFill="1" applyBorder="1" applyAlignment="1"/>
    <xf numFmtId="0" fontId="5" fillId="8" borderId="59" xfId="0" applyFont="1" applyFill="1" applyBorder="1" applyAlignment="1"/>
    <xf numFmtId="0" fontId="5" fillId="2" borderId="33" xfId="0" applyFont="1" applyFill="1" applyBorder="1" applyAlignment="1"/>
    <xf numFmtId="0" fontId="5" fillId="2" borderId="14" xfId="0" applyFont="1" applyFill="1" applyBorder="1" applyAlignment="1"/>
    <xf numFmtId="0" fontId="4" fillId="0" borderId="7" xfId="0" applyFont="1" applyBorder="1" applyAlignment="1"/>
    <xf numFmtId="0" fontId="4" fillId="0" borderId="0" xfId="0" applyFont="1" applyBorder="1" applyAlignment="1"/>
    <xf numFmtId="0" fontId="4" fillId="0" borderId="36" xfId="0" applyFont="1" applyBorder="1" applyAlignment="1"/>
    <xf numFmtId="0" fontId="11" fillId="4" borderId="17" xfId="0" applyFont="1" applyFill="1" applyBorder="1" applyAlignment="1"/>
    <xf numFmtId="0" fontId="11" fillId="4" borderId="18" xfId="0" applyFont="1" applyFill="1" applyBorder="1" applyAlignment="1"/>
    <xf numFmtId="0" fontId="6" fillId="4" borderId="33" xfId="0" applyFont="1" applyFill="1" applyBorder="1" applyAlignment="1"/>
    <xf numFmtId="0" fontId="6" fillId="4" borderId="14" xfId="0" applyFont="1" applyFill="1" applyBorder="1" applyAlignment="1"/>
    <xf numFmtId="0" fontId="5" fillId="3" borderId="74" xfId="0" applyFont="1" applyFill="1" applyBorder="1" applyAlignment="1"/>
    <xf numFmtId="0" fontId="5" fillId="3" borderId="75" xfId="0" applyFont="1" applyFill="1" applyBorder="1" applyAlignment="1"/>
    <xf numFmtId="0" fontId="5" fillId="3" borderId="82" xfId="0" applyFont="1" applyFill="1" applyBorder="1" applyAlignment="1"/>
    <xf numFmtId="0" fontId="5" fillId="5" borderId="74" xfId="0" applyFont="1" applyFill="1" applyBorder="1" applyAlignment="1"/>
    <xf numFmtId="0" fontId="0" fillId="0" borderId="75" xfId="0" applyBorder="1" applyAlignment="1"/>
    <xf numFmtId="0" fontId="0" fillId="0" borderId="82" xfId="0" applyBorder="1" applyAlignment="1"/>
    <xf numFmtId="0" fontId="4" fillId="0" borderId="16" xfId="0" applyFont="1" applyBorder="1" applyAlignment="1"/>
    <xf numFmtId="0" fontId="4" fillId="0" borderId="17" xfId="0" applyFont="1" applyBorder="1" applyAlignment="1"/>
    <xf numFmtId="0" fontId="4" fillId="0" borderId="18" xfId="0" applyFont="1" applyBorder="1" applyAlignment="1"/>
    <xf numFmtId="0" fontId="4" fillId="0" borderId="26" xfId="0" applyFont="1" applyBorder="1" applyAlignment="1"/>
    <xf numFmtId="0" fontId="4" fillId="0" borderId="27" xfId="0" applyFont="1" applyBorder="1" applyAlignment="1"/>
    <xf numFmtId="0" fontId="4" fillId="0" borderId="28" xfId="0" applyFont="1" applyBorder="1" applyAlignment="1"/>
    <xf numFmtId="0" fontId="6" fillId="0" borderId="10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5" fillId="3" borderId="58" xfId="0" applyFont="1" applyFill="1" applyBorder="1" applyAlignment="1"/>
    <xf numFmtId="0" fontId="5" fillId="3" borderId="59" xfId="0" applyFont="1" applyFill="1" applyBorder="1" applyAlignment="1"/>
    <xf numFmtId="0" fontId="5" fillId="2" borderId="74" xfId="0" applyFont="1" applyFill="1" applyBorder="1" applyAlignment="1"/>
    <xf numFmtId="0" fontId="5" fillId="2" borderId="75" xfId="0" applyFont="1" applyFill="1" applyBorder="1" applyAlignment="1"/>
    <xf numFmtId="0" fontId="5" fillId="3" borderId="2" xfId="0" applyFont="1" applyFill="1" applyBorder="1" applyAlignment="1"/>
    <xf numFmtId="0" fontId="5" fillId="3" borderId="3" xfId="0" applyFont="1" applyFill="1" applyBorder="1" applyAlignment="1"/>
    <xf numFmtId="0" fontId="5" fillId="3" borderId="85" xfId="0" applyFont="1" applyFill="1" applyBorder="1" applyAlignment="1"/>
    <xf numFmtId="0" fontId="10" fillId="0" borderId="0" xfId="0" applyFont="1" applyAlignment="1"/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2" fontId="10" fillId="0" borderId="0" xfId="0" applyNumberFormat="1" applyFont="1" applyAlignment="1"/>
    <xf numFmtId="0" fontId="4" fillId="5" borderId="26" xfId="0" applyFont="1" applyFill="1" applyBorder="1" applyAlignment="1"/>
    <xf numFmtId="0" fontId="0" fillId="0" borderId="27" xfId="0" applyBorder="1" applyAlignment="1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9" fillId="5" borderId="91" xfId="0" applyFont="1" applyFill="1" applyBorder="1" applyAlignment="1"/>
    <xf numFmtId="0" fontId="9" fillId="5" borderId="92" xfId="0" applyFont="1" applyFill="1" applyBorder="1" applyAlignment="1"/>
    <xf numFmtId="0" fontId="9" fillId="5" borderId="93" xfId="0" applyFont="1" applyFill="1" applyBorder="1" applyAlignment="1"/>
    <xf numFmtId="0" fontId="0" fillId="0" borderId="17" xfId="0" applyBorder="1" applyAlignment="1"/>
    <xf numFmtId="0" fontId="0" fillId="0" borderId="95" xfId="0" applyBorder="1" applyAlignment="1"/>
    <xf numFmtId="0" fontId="6" fillId="3" borderId="91" xfId="0" applyFont="1" applyFill="1" applyBorder="1" applyAlignment="1"/>
    <xf numFmtId="0" fontId="0" fillId="0" borderId="92" xfId="0" applyBorder="1" applyAlignment="1"/>
    <xf numFmtId="0" fontId="0" fillId="0" borderId="93" xfId="0" applyBorder="1" applyAlignment="1"/>
  </cellXfs>
  <cellStyles count="2">
    <cellStyle name="Čiarka" xfId="1" builtinId="3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6"/>
  <sheetViews>
    <sheetView tabSelected="1" view="pageBreakPreview" topLeftCell="A376" zoomScaleNormal="100" zoomScaleSheetLayoutView="100" workbookViewId="0">
      <selection activeCell="A315" sqref="A315:C315"/>
    </sheetView>
  </sheetViews>
  <sheetFormatPr defaultRowHeight="14.4" x14ac:dyDescent="0.3"/>
  <cols>
    <col min="1" max="1" width="6.5546875" customWidth="1"/>
    <col min="2" max="2" width="8.44140625" customWidth="1"/>
    <col min="3" max="3" width="53.6640625" customWidth="1"/>
    <col min="4" max="4" width="16" customWidth="1"/>
    <col min="5" max="5" width="16.5546875" customWidth="1"/>
    <col min="6" max="6" width="20.88671875" customWidth="1"/>
    <col min="7" max="7" width="14.6640625" customWidth="1"/>
  </cols>
  <sheetData>
    <row r="1" spans="1:7" ht="25.8" x14ac:dyDescent="0.5">
      <c r="A1" s="307" t="s">
        <v>0</v>
      </c>
      <c r="B1" s="308"/>
      <c r="C1" s="308"/>
      <c r="D1" s="308"/>
      <c r="E1" s="308"/>
      <c r="F1" s="308"/>
      <c r="G1" s="1"/>
    </row>
    <row r="2" spans="1:7" x14ac:dyDescent="0.3">
      <c r="G2" s="2" t="s">
        <v>1</v>
      </c>
    </row>
    <row r="3" spans="1:7" x14ac:dyDescent="0.3">
      <c r="A3" s="309" t="s">
        <v>2</v>
      </c>
      <c r="B3" s="309"/>
      <c r="C3" s="309"/>
      <c r="D3" s="309"/>
      <c r="E3" s="309"/>
      <c r="F3" s="310"/>
      <c r="G3" s="3"/>
    </row>
    <row r="4" spans="1:7" x14ac:dyDescent="0.3">
      <c r="A4" s="309" t="s">
        <v>3</v>
      </c>
      <c r="B4" s="309"/>
      <c r="C4" s="309"/>
      <c r="D4" s="309"/>
      <c r="E4" s="309"/>
      <c r="F4" s="309"/>
      <c r="G4" s="309"/>
    </row>
    <row r="5" spans="1:7" x14ac:dyDescent="0.3">
      <c r="A5" s="309" t="s">
        <v>4</v>
      </c>
      <c r="B5" s="309"/>
      <c r="C5" s="309"/>
      <c r="D5" s="309"/>
      <c r="E5" s="309"/>
      <c r="F5" s="309"/>
      <c r="G5" s="309"/>
    </row>
    <row r="6" spans="1:7" x14ac:dyDescent="0.3">
      <c r="A6" s="309" t="s">
        <v>5</v>
      </c>
      <c r="B6" s="309"/>
      <c r="C6" s="309"/>
      <c r="D6" s="309"/>
      <c r="E6" s="309"/>
      <c r="F6" s="309"/>
      <c r="G6" s="309"/>
    </row>
    <row r="7" spans="1:7" x14ac:dyDescent="0.3">
      <c r="A7" s="309" t="s">
        <v>6</v>
      </c>
      <c r="B7" s="309"/>
      <c r="C7" s="309"/>
      <c r="D7" s="309"/>
      <c r="E7" s="309"/>
      <c r="F7" s="309"/>
      <c r="G7" s="309"/>
    </row>
    <row r="8" spans="1:7" x14ac:dyDescent="0.3">
      <c r="A8" s="309" t="s">
        <v>7</v>
      </c>
      <c r="B8" s="309"/>
      <c r="C8" s="309"/>
      <c r="D8" s="3"/>
      <c r="E8" s="4"/>
      <c r="F8" s="4"/>
      <c r="G8" s="4"/>
    </row>
    <row r="9" spans="1:7" x14ac:dyDescent="0.3">
      <c r="A9" s="309" t="s">
        <v>8</v>
      </c>
      <c r="B9" s="309"/>
      <c r="C9" s="309"/>
      <c r="D9" s="309"/>
      <c r="E9" s="309"/>
      <c r="F9" s="309"/>
      <c r="G9" s="309"/>
    </row>
    <row r="10" spans="1:7" x14ac:dyDescent="0.3">
      <c r="A10" s="309" t="s">
        <v>9</v>
      </c>
      <c r="B10" s="309"/>
      <c r="C10" s="309"/>
      <c r="D10" s="309"/>
      <c r="E10" s="309"/>
      <c r="F10" s="309"/>
      <c r="G10" s="309"/>
    </row>
    <row r="11" spans="1:7" x14ac:dyDescent="0.3">
      <c r="A11" s="309" t="s">
        <v>10</v>
      </c>
      <c r="B11" s="309"/>
      <c r="C11" s="309"/>
      <c r="D11" s="309"/>
      <c r="E11" s="309"/>
      <c r="F11" s="309"/>
      <c r="G11" s="309"/>
    </row>
    <row r="12" spans="1:7" x14ac:dyDescent="0.3">
      <c r="A12" s="309" t="s">
        <v>11</v>
      </c>
      <c r="B12" s="309"/>
      <c r="C12" s="309"/>
      <c r="D12" s="309"/>
      <c r="E12" s="309"/>
      <c r="F12" s="309"/>
      <c r="G12" s="309"/>
    </row>
    <row r="13" spans="1:7" x14ac:dyDescent="0.3">
      <c r="A13" s="4"/>
      <c r="B13" s="4"/>
      <c r="C13" s="4"/>
      <c r="D13" s="4"/>
      <c r="E13" s="4"/>
      <c r="F13" s="4"/>
      <c r="G13" s="4"/>
    </row>
    <row r="14" spans="1:7" x14ac:dyDescent="0.3">
      <c r="A14" s="309" t="s">
        <v>12</v>
      </c>
      <c r="B14" s="309"/>
      <c r="C14" s="309"/>
      <c r="D14" s="309"/>
      <c r="E14" s="309"/>
      <c r="F14" s="309"/>
      <c r="G14" s="309"/>
    </row>
    <row r="15" spans="1:7" x14ac:dyDescent="0.3">
      <c r="A15" s="309" t="s">
        <v>13</v>
      </c>
      <c r="B15" s="309"/>
      <c r="C15" s="309"/>
      <c r="D15" s="309"/>
      <c r="E15" s="309"/>
      <c r="F15" s="309"/>
      <c r="G15" s="309"/>
    </row>
    <row r="16" spans="1:7" x14ac:dyDescent="0.3">
      <c r="A16" s="309" t="s">
        <v>14</v>
      </c>
      <c r="B16" s="309"/>
      <c r="C16" s="309"/>
      <c r="D16" s="309"/>
      <c r="E16" s="309"/>
      <c r="F16" s="309"/>
      <c r="G16" s="309"/>
    </row>
    <row r="17" spans="1:7" x14ac:dyDescent="0.3">
      <c r="A17" s="309" t="s">
        <v>15</v>
      </c>
      <c r="B17" s="309"/>
      <c r="C17" s="309"/>
      <c r="D17" s="3"/>
      <c r="E17" s="4"/>
      <c r="F17" s="4"/>
      <c r="G17" s="4"/>
    </row>
    <row r="19" spans="1:7" x14ac:dyDescent="0.3">
      <c r="A19" s="309" t="s">
        <v>16</v>
      </c>
      <c r="B19" s="309"/>
      <c r="C19" s="309"/>
      <c r="D19" s="309"/>
      <c r="E19" s="309"/>
      <c r="F19" s="309"/>
      <c r="G19" s="309"/>
    </row>
    <row r="20" spans="1:7" x14ac:dyDescent="0.3">
      <c r="A20" s="309" t="s">
        <v>17</v>
      </c>
      <c r="B20" s="309"/>
      <c r="C20" s="309"/>
      <c r="D20" s="3"/>
      <c r="E20" s="4"/>
      <c r="F20" s="4"/>
      <c r="G20" s="4"/>
    </row>
    <row r="21" spans="1:7" x14ac:dyDescent="0.3">
      <c r="A21" s="309" t="s">
        <v>18</v>
      </c>
      <c r="B21" s="309"/>
      <c r="C21" s="309"/>
      <c r="D21" s="309"/>
      <c r="E21" s="309"/>
      <c r="F21" s="309"/>
      <c r="G21" s="309"/>
    </row>
    <row r="22" spans="1:7" x14ac:dyDescent="0.3">
      <c r="A22" s="309" t="s">
        <v>19</v>
      </c>
      <c r="B22" s="309"/>
      <c r="C22" s="309"/>
      <c r="D22" s="309"/>
      <c r="E22" s="309"/>
      <c r="F22" s="309"/>
      <c r="G22" s="309"/>
    </row>
    <row r="23" spans="1:7" x14ac:dyDescent="0.3">
      <c r="A23" s="4"/>
      <c r="B23" s="4"/>
      <c r="C23" s="4"/>
      <c r="D23" s="4"/>
      <c r="E23" s="4"/>
      <c r="F23" s="4"/>
      <c r="G23" s="4"/>
    </row>
    <row r="24" spans="1:7" x14ac:dyDescent="0.3">
      <c r="A24" s="309" t="s">
        <v>20</v>
      </c>
      <c r="B24" s="309"/>
      <c r="C24" s="309"/>
      <c r="D24" s="309"/>
      <c r="E24" s="309"/>
      <c r="F24" s="309"/>
      <c r="G24" s="309"/>
    </row>
    <row r="25" spans="1:7" x14ac:dyDescent="0.3">
      <c r="A25" s="309" t="s">
        <v>21</v>
      </c>
      <c r="B25" s="309"/>
      <c r="C25" s="309"/>
      <c r="D25" s="309"/>
      <c r="E25" s="309"/>
      <c r="F25" s="309"/>
      <c r="G25" s="309"/>
    </row>
    <row r="26" spans="1:7" x14ac:dyDescent="0.3">
      <c r="A26" s="314" t="s">
        <v>22</v>
      </c>
      <c r="B26" s="314"/>
      <c r="C26" s="314"/>
      <c r="D26" s="314"/>
      <c r="E26" s="314"/>
      <c r="F26" s="314"/>
      <c r="G26" s="314"/>
    </row>
    <row r="27" spans="1:7" x14ac:dyDescent="0.3">
      <c r="A27" s="309"/>
      <c r="B27" s="309"/>
      <c r="C27" s="309"/>
      <c r="D27" s="309"/>
      <c r="E27" s="309"/>
      <c r="F27" s="309"/>
      <c r="G27" s="309"/>
    </row>
    <row r="28" spans="1:7" ht="17.399999999999999" x14ac:dyDescent="0.3">
      <c r="A28" s="315"/>
      <c r="B28" s="315"/>
      <c r="C28" s="315"/>
      <c r="D28" s="315"/>
      <c r="E28" s="315"/>
      <c r="F28" s="5"/>
      <c r="G28" s="5"/>
    </row>
    <row r="29" spans="1:7" x14ac:dyDescent="0.3">
      <c r="A29" s="4"/>
      <c r="B29" s="4"/>
      <c r="C29" s="4"/>
      <c r="D29" s="4"/>
      <c r="E29" s="4"/>
      <c r="F29" s="4"/>
      <c r="G29" s="4"/>
    </row>
    <row r="30" spans="1:7" ht="15.6" x14ac:dyDescent="0.3">
      <c r="A30" s="311" t="s">
        <v>23</v>
      </c>
      <c r="B30" s="311"/>
      <c r="C30" s="311"/>
      <c r="D30" s="5"/>
      <c r="E30" s="4"/>
      <c r="F30" s="4"/>
      <c r="G30" s="4"/>
    </row>
    <row r="31" spans="1:7" x14ac:dyDescent="0.3">
      <c r="A31" s="4"/>
      <c r="B31" s="4"/>
      <c r="C31" s="7" t="s">
        <v>24</v>
      </c>
      <c r="D31" s="7"/>
      <c r="E31" s="4"/>
      <c r="F31" s="4"/>
      <c r="G31" s="4"/>
    </row>
    <row r="32" spans="1:7" ht="18" x14ac:dyDescent="0.35">
      <c r="A32" s="312" t="s">
        <v>25</v>
      </c>
      <c r="B32" s="310"/>
      <c r="C32" s="8">
        <f>SUM(C33:C36)</f>
        <v>3571440.8400000003</v>
      </c>
      <c r="D32" s="8"/>
      <c r="E32" s="9"/>
      <c r="F32" s="9"/>
      <c r="G32" s="9"/>
    </row>
    <row r="33" spans="1:7" x14ac:dyDescent="0.3">
      <c r="A33" s="309" t="s">
        <v>26</v>
      </c>
      <c r="B33" s="310"/>
      <c r="C33" s="10">
        <v>2161632.83</v>
      </c>
      <c r="D33" s="10"/>
      <c r="E33" s="9"/>
      <c r="F33" s="9"/>
      <c r="G33" s="9"/>
    </row>
    <row r="34" spans="1:7" x14ac:dyDescent="0.3">
      <c r="A34" s="309" t="s">
        <v>27</v>
      </c>
      <c r="B34" s="310"/>
      <c r="C34" s="11">
        <v>199336.43</v>
      </c>
      <c r="D34" s="11"/>
      <c r="E34" s="9"/>
      <c r="F34" s="9"/>
      <c r="G34" s="9"/>
    </row>
    <row r="35" spans="1:7" x14ac:dyDescent="0.3">
      <c r="A35" s="309" t="s">
        <v>28</v>
      </c>
      <c r="B35" s="310"/>
      <c r="C35" s="9">
        <v>1113889.77</v>
      </c>
      <c r="D35" s="9"/>
      <c r="E35" s="9"/>
      <c r="F35" s="9"/>
      <c r="G35" s="9"/>
    </row>
    <row r="36" spans="1:7" ht="15" thickBot="1" x14ac:dyDescent="0.35">
      <c r="A36" s="313" t="s">
        <v>29</v>
      </c>
      <c r="B36" s="313"/>
      <c r="C36" s="12">
        <v>96581.81</v>
      </c>
      <c r="D36" s="12"/>
    </row>
    <row r="37" spans="1:7" ht="70.95" customHeight="1" thickTop="1" thickBot="1" x14ac:dyDescent="0.35">
      <c r="A37" s="326" t="s">
        <v>25</v>
      </c>
      <c r="B37" s="327"/>
      <c r="C37" s="328"/>
      <c r="D37" s="13" t="s">
        <v>30</v>
      </c>
      <c r="E37" s="14" t="s">
        <v>31</v>
      </c>
      <c r="F37" s="14" t="s">
        <v>0</v>
      </c>
      <c r="G37" s="15" t="s">
        <v>32</v>
      </c>
    </row>
    <row r="38" spans="1:7" ht="15.6" thickTop="1" thickBot="1" x14ac:dyDescent="0.35">
      <c r="A38" s="16"/>
      <c r="B38" s="17"/>
      <c r="C38" s="17"/>
      <c r="D38" s="18" t="s">
        <v>33</v>
      </c>
      <c r="E38" s="18" t="s">
        <v>33</v>
      </c>
      <c r="F38" s="18" t="s">
        <v>33</v>
      </c>
      <c r="G38" s="19"/>
    </row>
    <row r="39" spans="1:7" ht="18" thickBot="1" x14ac:dyDescent="0.35">
      <c r="A39" s="329" t="s">
        <v>34</v>
      </c>
      <c r="B39" s="330"/>
      <c r="C39" s="331"/>
      <c r="D39" s="20">
        <f>SUM(D40,D42,D47)</f>
        <v>2239657</v>
      </c>
      <c r="E39" s="21">
        <f>SUM(E42,E40,E47)</f>
        <v>2234410</v>
      </c>
      <c r="F39" s="22">
        <f>SUM(F47,F42,F40)</f>
        <v>2161632.83</v>
      </c>
      <c r="G39" s="23">
        <f>PRODUCT(F39,100/E39)</f>
        <v>96.742890964505179</v>
      </c>
    </row>
    <row r="40" spans="1:7" ht="15.6" x14ac:dyDescent="0.3">
      <c r="A40" s="332" t="s">
        <v>35</v>
      </c>
      <c r="B40" s="333"/>
      <c r="C40" s="334"/>
      <c r="D40" s="24">
        <v>1975853</v>
      </c>
      <c r="E40" s="25">
        <f>SUM(E41)</f>
        <v>1975853</v>
      </c>
      <c r="F40" s="26">
        <f>SUM(F41)</f>
        <v>1899638.39</v>
      </c>
      <c r="G40" s="27">
        <f>PRODUCT(F40,100/E40)</f>
        <v>96.142698368755148</v>
      </c>
    </row>
    <row r="41" spans="1:7" x14ac:dyDescent="0.3">
      <c r="A41" s="28">
        <v>41</v>
      </c>
      <c r="B41" s="29">
        <v>111003</v>
      </c>
      <c r="C41" s="29" t="s">
        <v>36</v>
      </c>
      <c r="D41" s="30">
        <v>1975853</v>
      </c>
      <c r="E41" s="30">
        <v>1975853</v>
      </c>
      <c r="F41" s="31">
        <v>1899638.39</v>
      </c>
      <c r="G41" s="32">
        <f>PRODUCT(F41,100/E41)</f>
        <v>96.142698368755148</v>
      </c>
    </row>
    <row r="42" spans="1:7" ht="15.6" x14ac:dyDescent="0.3">
      <c r="A42" s="320" t="s">
        <v>37</v>
      </c>
      <c r="B42" s="321"/>
      <c r="C42" s="322"/>
      <c r="D42" s="33">
        <f>SUM(E42)</f>
        <v>115505</v>
      </c>
      <c r="E42" s="34">
        <v>115505</v>
      </c>
      <c r="F42" s="35">
        <f>SUM(F43)</f>
        <v>118248.14</v>
      </c>
      <c r="G42" s="36">
        <f>PRODUCT(F42,100/E42)</f>
        <v>102.37491017704862</v>
      </c>
    </row>
    <row r="43" spans="1:7" x14ac:dyDescent="0.3">
      <c r="A43" s="335" t="s">
        <v>38</v>
      </c>
      <c r="B43" s="336"/>
      <c r="C43" s="337"/>
      <c r="D43" s="37">
        <f>SUM(E43)</f>
        <v>115505</v>
      </c>
      <c r="E43" s="38">
        <v>115505</v>
      </c>
      <c r="F43" s="39">
        <f>SUM(F44:F46)</f>
        <v>118248.14</v>
      </c>
      <c r="G43" s="36">
        <f>PRODUCT(F43,100/E43)</f>
        <v>102.37491017704862</v>
      </c>
    </row>
    <row r="44" spans="1:7" x14ac:dyDescent="0.3">
      <c r="A44" s="40">
        <v>41</v>
      </c>
      <c r="B44" s="41">
        <v>121001</v>
      </c>
      <c r="C44" s="42" t="s">
        <v>39</v>
      </c>
      <c r="D44" s="43">
        <v>23043</v>
      </c>
      <c r="E44" s="43">
        <v>23043</v>
      </c>
      <c r="F44" s="44">
        <v>25029.11</v>
      </c>
      <c r="G44" s="45">
        <f t="shared" ref="G44:G58" si="0">PRODUCT(F44,100/E44)</f>
        <v>108.61914681248101</v>
      </c>
    </row>
    <row r="45" spans="1:7" x14ac:dyDescent="0.3">
      <c r="A45" s="40">
        <v>41</v>
      </c>
      <c r="B45" s="41">
        <v>121002</v>
      </c>
      <c r="C45" s="42" t="s">
        <v>40</v>
      </c>
      <c r="D45" s="43">
        <v>79100</v>
      </c>
      <c r="E45" s="43">
        <v>79100</v>
      </c>
      <c r="F45" s="44">
        <v>79129.279999999999</v>
      </c>
      <c r="G45" s="45">
        <f t="shared" si="0"/>
        <v>100.03701643489255</v>
      </c>
    </row>
    <row r="46" spans="1:7" x14ac:dyDescent="0.3">
      <c r="A46" s="40">
        <v>41</v>
      </c>
      <c r="B46" s="41">
        <v>121003</v>
      </c>
      <c r="C46" s="42" t="s">
        <v>41</v>
      </c>
      <c r="D46" s="43">
        <v>13362</v>
      </c>
      <c r="E46" s="43">
        <v>13362</v>
      </c>
      <c r="F46" s="44">
        <v>14089.75</v>
      </c>
      <c r="G46" s="45">
        <f t="shared" si="0"/>
        <v>105.4464152073043</v>
      </c>
    </row>
    <row r="47" spans="1:7" ht="15.6" x14ac:dyDescent="0.3">
      <c r="A47" s="320" t="s">
        <v>42</v>
      </c>
      <c r="B47" s="321"/>
      <c r="C47" s="322"/>
      <c r="D47" s="33">
        <f>SUM(D48:D51,D52,D58)</f>
        <v>148299</v>
      </c>
      <c r="E47" s="34">
        <f>SUM(E52,E58,E51,E50,E49,E48)</f>
        <v>143052</v>
      </c>
      <c r="F47" s="35">
        <f>SUM(F48,F49,F50,F51,F52,F58)</f>
        <v>143746.30000000002</v>
      </c>
      <c r="G47" s="46">
        <f>PRODUCT(F47,100/E47)</f>
        <v>100.485347985348</v>
      </c>
    </row>
    <row r="48" spans="1:7" x14ac:dyDescent="0.3">
      <c r="A48" s="40">
        <v>41</v>
      </c>
      <c r="B48" s="42">
        <v>133001</v>
      </c>
      <c r="C48" s="42" t="s">
        <v>43</v>
      </c>
      <c r="D48" s="43">
        <v>6800</v>
      </c>
      <c r="E48" s="43">
        <v>6800</v>
      </c>
      <c r="F48" s="44">
        <v>6801.5</v>
      </c>
      <c r="G48" s="45">
        <f t="shared" si="0"/>
        <v>100.02205882352941</v>
      </c>
    </row>
    <row r="49" spans="1:7" x14ac:dyDescent="0.3">
      <c r="A49" s="28">
        <v>41</v>
      </c>
      <c r="B49" s="29">
        <v>133001</v>
      </c>
      <c r="C49" s="29" t="s">
        <v>44</v>
      </c>
      <c r="D49" s="30">
        <v>33</v>
      </c>
      <c r="E49" s="30">
        <v>66</v>
      </c>
      <c r="F49" s="31">
        <v>66</v>
      </c>
      <c r="G49" s="32">
        <f t="shared" si="0"/>
        <v>100</v>
      </c>
    </row>
    <row r="50" spans="1:7" x14ac:dyDescent="0.3">
      <c r="A50" s="28">
        <v>41</v>
      </c>
      <c r="B50" s="29">
        <v>133004</v>
      </c>
      <c r="C50" s="29" t="s">
        <v>45</v>
      </c>
      <c r="D50" s="30">
        <v>0</v>
      </c>
      <c r="E50" s="30">
        <v>66</v>
      </c>
      <c r="F50" s="31">
        <v>66</v>
      </c>
      <c r="G50" s="32">
        <f t="shared" si="0"/>
        <v>100</v>
      </c>
    </row>
    <row r="51" spans="1:7" x14ac:dyDescent="0.3">
      <c r="A51" s="40">
        <v>41</v>
      </c>
      <c r="B51" s="42">
        <v>133006</v>
      </c>
      <c r="C51" s="42" t="s">
        <v>46</v>
      </c>
      <c r="D51" s="43">
        <v>500</v>
      </c>
      <c r="E51" s="43">
        <v>500</v>
      </c>
      <c r="F51" s="44">
        <v>83.49</v>
      </c>
      <c r="G51" s="45">
        <f t="shared" si="0"/>
        <v>16.698</v>
      </c>
    </row>
    <row r="52" spans="1:7" ht="15.6" x14ac:dyDescent="0.3">
      <c r="A52" s="47">
        <v>41</v>
      </c>
      <c r="B52" s="48">
        <v>133012</v>
      </c>
      <c r="C52" s="48" t="s">
        <v>47</v>
      </c>
      <c r="D52" s="38">
        <f>SUM(D53:D57)</f>
        <v>19966</v>
      </c>
      <c r="E52" s="38">
        <f>SUM(E53:E57)</f>
        <v>14620</v>
      </c>
      <c r="F52" s="39">
        <f>SUM(F53:F57)</f>
        <v>16111.99</v>
      </c>
      <c r="G52" s="49">
        <f>PRODUCT(F52,100/E52)</f>
        <v>110.20512995896033</v>
      </c>
    </row>
    <row r="53" spans="1:7" x14ac:dyDescent="0.3">
      <c r="A53" s="40">
        <v>41</v>
      </c>
      <c r="B53" s="42">
        <v>133012</v>
      </c>
      <c r="C53" s="42" t="s">
        <v>48</v>
      </c>
      <c r="D53" s="43">
        <v>20</v>
      </c>
      <c r="E53" s="43">
        <v>20</v>
      </c>
      <c r="F53" s="44">
        <v>52.33</v>
      </c>
      <c r="G53" s="45">
        <f t="shared" si="0"/>
        <v>261.64999999999998</v>
      </c>
    </row>
    <row r="54" spans="1:7" ht="28.2" x14ac:dyDescent="0.3">
      <c r="A54" s="28">
        <v>41</v>
      </c>
      <c r="B54" s="29">
        <v>133012</v>
      </c>
      <c r="C54" s="50" t="s">
        <v>49</v>
      </c>
      <c r="D54" s="51">
        <v>2846</v>
      </c>
      <c r="E54" s="30">
        <v>3500</v>
      </c>
      <c r="F54" s="31">
        <v>4990.66</v>
      </c>
      <c r="G54" s="32">
        <f t="shared" si="0"/>
        <v>142.5902857142857</v>
      </c>
    </row>
    <row r="55" spans="1:7" ht="28.2" x14ac:dyDescent="0.3">
      <c r="A55" s="28">
        <v>41</v>
      </c>
      <c r="B55" s="29">
        <v>133012</v>
      </c>
      <c r="C55" s="50" t="s">
        <v>50</v>
      </c>
      <c r="D55" s="51">
        <v>11000</v>
      </c>
      <c r="E55" s="30">
        <v>11000</v>
      </c>
      <c r="F55" s="31">
        <v>11069</v>
      </c>
      <c r="G55" s="32">
        <f t="shared" si="0"/>
        <v>100.62727272727273</v>
      </c>
    </row>
    <row r="56" spans="1:7" ht="28.2" x14ac:dyDescent="0.3">
      <c r="A56" s="28">
        <v>41</v>
      </c>
      <c r="B56" s="29">
        <v>133012</v>
      </c>
      <c r="C56" s="50" t="s">
        <v>51</v>
      </c>
      <c r="D56" s="51">
        <v>6000</v>
      </c>
      <c r="E56" s="30">
        <v>0</v>
      </c>
      <c r="F56" s="31">
        <v>0</v>
      </c>
      <c r="G56" s="32" t="e">
        <f t="shared" si="0"/>
        <v>#DIV/0!</v>
      </c>
    </row>
    <row r="57" spans="1:7" x14ac:dyDescent="0.3">
      <c r="A57" s="28">
        <v>41</v>
      </c>
      <c r="B57" s="29">
        <v>133012</v>
      </c>
      <c r="C57" s="29" t="s">
        <v>52</v>
      </c>
      <c r="D57" s="30">
        <v>100</v>
      </c>
      <c r="E57" s="30">
        <v>100</v>
      </c>
      <c r="F57" s="31">
        <v>0</v>
      </c>
      <c r="G57" s="32">
        <f t="shared" si="0"/>
        <v>0</v>
      </c>
    </row>
    <row r="58" spans="1:7" ht="15" thickBot="1" x14ac:dyDescent="0.35">
      <c r="A58" s="52">
        <v>41</v>
      </c>
      <c r="B58" s="53">
        <v>133013</v>
      </c>
      <c r="C58" s="53" t="s">
        <v>53</v>
      </c>
      <c r="D58" s="54">
        <v>121000</v>
      </c>
      <c r="E58" s="54">
        <v>121000</v>
      </c>
      <c r="F58" s="55">
        <v>120617.32</v>
      </c>
      <c r="G58" s="56">
        <f t="shared" si="0"/>
        <v>99.683735537190088</v>
      </c>
    </row>
    <row r="59" spans="1:7" ht="18.600000000000001" thickTop="1" thickBot="1" x14ac:dyDescent="0.35">
      <c r="A59" s="316" t="s">
        <v>54</v>
      </c>
      <c r="B59" s="317"/>
      <c r="C59" s="317"/>
      <c r="D59" s="57">
        <f>SUM(D60,D72,D98,D101)</f>
        <v>192830</v>
      </c>
      <c r="E59" s="21">
        <f>SUM(E60,E72,E98,E101)</f>
        <v>207272</v>
      </c>
      <c r="F59" s="22">
        <f>SUM(F60,F72,F98,F101)</f>
        <v>199336.43000000002</v>
      </c>
      <c r="G59" s="23">
        <f>PRODUCT(F59,100/E59)</f>
        <v>96.171422092709108</v>
      </c>
    </row>
    <row r="60" spans="1:7" ht="15.6" x14ac:dyDescent="0.3">
      <c r="A60" s="318" t="s">
        <v>55</v>
      </c>
      <c r="B60" s="319"/>
      <c r="C60" s="319"/>
      <c r="D60" s="58">
        <f>SUM(D61:D71)</f>
        <v>90392</v>
      </c>
      <c r="E60" s="59">
        <f>SUM(E61:E71)</f>
        <v>85270</v>
      </c>
      <c r="F60" s="60">
        <f>SUM(F61:F71)</f>
        <v>70997.83</v>
      </c>
      <c r="G60" s="46">
        <f>PRODUCT(F60,100/E60)</f>
        <v>83.262378327665076</v>
      </c>
    </row>
    <row r="61" spans="1:7" x14ac:dyDescent="0.3">
      <c r="A61" s="40">
        <v>41</v>
      </c>
      <c r="B61" s="42">
        <v>212002</v>
      </c>
      <c r="C61" s="42" t="s">
        <v>56</v>
      </c>
      <c r="D61" s="43">
        <v>1720</v>
      </c>
      <c r="E61" s="43">
        <v>1720</v>
      </c>
      <c r="F61" s="44">
        <v>1799.99</v>
      </c>
      <c r="G61" s="45">
        <f t="shared" ref="G61:G71" si="1">PRODUCT(F61,100/E61)</f>
        <v>104.65058139534884</v>
      </c>
    </row>
    <row r="62" spans="1:7" x14ac:dyDescent="0.3">
      <c r="A62" s="40">
        <v>41</v>
      </c>
      <c r="B62" s="42">
        <v>212003</v>
      </c>
      <c r="C62" s="42" t="s">
        <v>57</v>
      </c>
      <c r="D62" s="43">
        <v>9582</v>
      </c>
      <c r="E62" s="43">
        <v>9582</v>
      </c>
      <c r="F62" s="44">
        <v>10012.86</v>
      </c>
      <c r="G62" s="45">
        <f t="shared" si="1"/>
        <v>104.49655604257984</v>
      </c>
    </row>
    <row r="63" spans="1:7" x14ac:dyDescent="0.3">
      <c r="A63" s="40">
        <v>41</v>
      </c>
      <c r="B63" s="42">
        <v>212003</v>
      </c>
      <c r="C63" s="42" t="s">
        <v>58</v>
      </c>
      <c r="D63" s="43">
        <v>249</v>
      </c>
      <c r="E63" s="43">
        <v>249</v>
      </c>
      <c r="F63" s="44">
        <v>249</v>
      </c>
      <c r="G63" s="45">
        <f t="shared" si="1"/>
        <v>100</v>
      </c>
    </row>
    <row r="64" spans="1:7" x14ac:dyDescent="0.3">
      <c r="A64" s="40">
        <v>41</v>
      </c>
      <c r="B64" s="42">
        <v>212003</v>
      </c>
      <c r="C64" s="42" t="s">
        <v>59</v>
      </c>
      <c r="D64" s="43">
        <v>25313</v>
      </c>
      <c r="E64" s="43">
        <v>25313</v>
      </c>
      <c r="F64" s="44">
        <v>25225.91</v>
      </c>
      <c r="G64" s="45">
        <f t="shared" si="1"/>
        <v>99.655947536838781</v>
      </c>
    </row>
    <row r="65" spans="1:11" x14ac:dyDescent="0.3">
      <c r="A65" s="40">
        <v>41</v>
      </c>
      <c r="B65" s="42">
        <v>212003</v>
      </c>
      <c r="C65" s="42" t="s">
        <v>60</v>
      </c>
      <c r="D65" s="43">
        <v>7289</v>
      </c>
      <c r="E65" s="43">
        <v>7289</v>
      </c>
      <c r="F65" s="44">
        <v>7288.8</v>
      </c>
      <c r="G65" s="45">
        <f t="shared" si="1"/>
        <v>99.997256139388128</v>
      </c>
    </row>
    <row r="66" spans="1:11" x14ac:dyDescent="0.3">
      <c r="A66" s="40">
        <v>41</v>
      </c>
      <c r="B66" s="42">
        <v>212003</v>
      </c>
      <c r="C66" s="42" t="s">
        <v>61</v>
      </c>
      <c r="D66" s="43">
        <v>23000</v>
      </c>
      <c r="E66" s="43">
        <v>23000</v>
      </c>
      <c r="F66" s="44">
        <v>15333.36</v>
      </c>
      <c r="G66" s="45">
        <f t="shared" si="1"/>
        <v>66.666782608695655</v>
      </c>
    </row>
    <row r="67" spans="1:11" x14ac:dyDescent="0.3">
      <c r="A67" s="40">
        <v>41</v>
      </c>
      <c r="B67" s="42">
        <v>212003</v>
      </c>
      <c r="C67" s="42" t="s">
        <v>62</v>
      </c>
      <c r="D67" s="43">
        <v>6639</v>
      </c>
      <c r="E67" s="43">
        <v>6639</v>
      </c>
      <c r="F67" s="44">
        <v>3319.39</v>
      </c>
      <c r="G67" s="45">
        <f t="shared" si="1"/>
        <v>49.998343123964453</v>
      </c>
    </row>
    <row r="68" spans="1:11" x14ac:dyDescent="0.3">
      <c r="A68" s="40">
        <v>41</v>
      </c>
      <c r="B68" s="42">
        <v>212003</v>
      </c>
      <c r="C68" s="42" t="s">
        <v>63</v>
      </c>
      <c r="D68" s="43">
        <v>4</v>
      </c>
      <c r="E68" s="43">
        <v>4</v>
      </c>
      <c r="F68" s="44">
        <v>0</v>
      </c>
      <c r="G68" s="45">
        <f t="shared" si="1"/>
        <v>0</v>
      </c>
    </row>
    <row r="69" spans="1:11" x14ac:dyDescent="0.3">
      <c r="A69" s="28">
        <v>41</v>
      </c>
      <c r="B69" s="29">
        <v>212003</v>
      </c>
      <c r="C69" s="29" t="s">
        <v>64</v>
      </c>
      <c r="D69" s="30">
        <v>0</v>
      </c>
      <c r="E69" s="30">
        <v>1000</v>
      </c>
      <c r="F69" s="31">
        <v>1000</v>
      </c>
      <c r="G69" s="32">
        <f t="shared" si="1"/>
        <v>100</v>
      </c>
    </row>
    <row r="70" spans="1:11" x14ac:dyDescent="0.3">
      <c r="A70" s="28">
        <v>41</v>
      </c>
      <c r="B70" s="29">
        <v>212003</v>
      </c>
      <c r="C70" s="29" t="s">
        <v>65</v>
      </c>
      <c r="D70" s="30">
        <v>0</v>
      </c>
      <c r="E70" s="30">
        <v>12</v>
      </c>
      <c r="F70" s="31">
        <v>23.9</v>
      </c>
      <c r="G70" s="32">
        <f t="shared" si="1"/>
        <v>199.16666666666666</v>
      </c>
    </row>
    <row r="71" spans="1:11" ht="17.25" customHeight="1" x14ac:dyDescent="0.3">
      <c r="A71" s="28">
        <v>41</v>
      </c>
      <c r="B71" s="29">
        <v>212003</v>
      </c>
      <c r="C71" s="29" t="s">
        <v>66</v>
      </c>
      <c r="D71" s="30">
        <v>16596</v>
      </c>
      <c r="E71" s="30">
        <v>10462</v>
      </c>
      <c r="F71" s="31">
        <v>6744.62</v>
      </c>
      <c r="G71" s="32">
        <f t="shared" si="1"/>
        <v>64.467788185815337</v>
      </c>
    </row>
    <row r="72" spans="1:11" ht="15.6" x14ac:dyDescent="0.3">
      <c r="A72" s="320" t="s">
        <v>67</v>
      </c>
      <c r="B72" s="321"/>
      <c r="C72" s="322"/>
      <c r="D72" s="33">
        <f>SUM(D73,D76,D81,D96)</f>
        <v>98238</v>
      </c>
      <c r="E72" s="34">
        <f>SUM(E73,E76,E81,E96)</f>
        <v>98057</v>
      </c>
      <c r="F72" s="35">
        <f>SUM(F73,F81,F76,F96)</f>
        <v>104084.88</v>
      </c>
      <c r="G72" s="46">
        <f>PRODUCT(F72,100/E72)</f>
        <v>106.14732247570292</v>
      </c>
      <c r="H72" s="61"/>
      <c r="I72" s="61"/>
      <c r="J72" s="61"/>
      <c r="K72" s="61"/>
    </row>
    <row r="73" spans="1:11" ht="15.6" x14ac:dyDescent="0.3">
      <c r="A73" s="323" t="s">
        <v>68</v>
      </c>
      <c r="B73" s="324"/>
      <c r="C73" s="325"/>
      <c r="D73" s="62">
        <f>SUM(D74:D75)</f>
        <v>44351</v>
      </c>
      <c r="E73" s="63">
        <f>SUM(E74:E75)</f>
        <v>44351</v>
      </c>
      <c r="F73" s="64">
        <f>SUM(F74:F75)</f>
        <v>48465.11</v>
      </c>
      <c r="G73" s="49">
        <f>PRODUCT(F73,100/E73)</f>
        <v>109.27625081734347</v>
      </c>
    </row>
    <row r="74" spans="1:11" x14ac:dyDescent="0.3">
      <c r="A74" s="40">
        <v>41</v>
      </c>
      <c r="B74" s="42">
        <v>221004</v>
      </c>
      <c r="C74" s="42" t="s">
        <v>69</v>
      </c>
      <c r="D74" s="43">
        <v>10000</v>
      </c>
      <c r="E74" s="43">
        <v>10000</v>
      </c>
      <c r="F74" s="44">
        <v>9662.61</v>
      </c>
      <c r="G74" s="45">
        <f t="shared" ref="G74:G103" si="2">PRODUCT(F74,100/E74)</f>
        <v>96.626100000000008</v>
      </c>
    </row>
    <row r="75" spans="1:11" x14ac:dyDescent="0.3">
      <c r="A75" s="40">
        <v>41</v>
      </c>
      <c r="B75" s="42">
        <v>221004</v>
      </c>
      <c r="C75" s="42" t="s">
        <v>70</v>
      </c>
      <c r="D75" s="43">
        <v>34351</v>
      </c>
      <c r="E75" s="43">
        <v>34351</v>
      </c>
      <c r="F75" s="44">
        <v>38802.5</v>
      </c>
      <c r="G75" s="45">
        <f t="shared" si="2"/>
        <v>112.95886582632238</v>
      </c>
    </row>
    <row r="76" spans="1:11" ht="15.6" x14ac:dyDescent="0.3">
      <c r="A76" s="323" t="s">
        <v>71</v>
      </c>
      <c r="B76" s="324"/>
      <c r="C76" s="325"/>
      <c r="D76" s="62">
        <f>SUM(D77:D80)</f>
        <v>2100</v>
      </c>
      <c r="E76" s="63">
        <f>SUM(E77:E80)</f>
        <v>710</v>
      </c>
      <c r="F76" s="64">
        <f>SUM(F77:F80)</f>
        <v>493.13</v>
      </c>
      <c r="G76" s="49">
        <f>PRODUCT(F76,100/E76)</f>
        <v>69.454929577464796</v>
      </c>
    </row>
    <row r="77" spans="1:11" x14ac:dyDescent="0.3">
      <c r="A77" s="28">
        <v>41</v>
      </c>
      <c r="B77" s="29">
        <v>222003</v>
      </c>
      <c r="C77" s="29" t="s">
        <v>72</v>
      </c>
      <c r="D77" s="30">
        <v>300</v>
      </c>
      <c r="E77" s="30">
        <v>500</v>
      </c>
      <c r="F77" s="31">
        <v>473.2</v>
      </c>
      <c r="G77" s="32">
        <f t="shared" si="2"/>
        <v>94.64</v>
      </c>
    </row>
    <row r="78" spans="1:11" ht="42" x14ac:dyDescent="0.3">
      <c r="A78" s="28">
        <v>41</v>
      </c>
      <c r="B78" s="29">
        <v>222003</v>
      </c>
      <c r="C78" s="50" t="s">
        <v>73</v>
      </c>
      <c r="D78" s="51">
        <v>200</v>
      </c>
      <c r="E78" s="30">
        <v>200</v>
      </c>
      <c r="F78" s="65">
        <v>9.93</v>
      </c>
      <c r="G78" s="32">
        <f t="shared" si="2"/>
        <v>4.9649999999999999</v>
      </c>
    </row>
    <row r="79" spans="1:11" x14ac:dyDescent="0.3">
      <c r="A79" s="66">
        <v>41</v>
      </c>
      <c r="B79" s="29">
        <v>222003</v>
      </c>
      <c r="C79" s="67" t="s">
        <v>74</v>
      </c>
      <c r="D79" s="68">
        <v>1600</v>
      </c>
      <c r="E79" s="30">
        <v>0</v>
      </c>
      <c r="F79" s="31">
        <v>0</v>
      </c>
      <c r="G79" s="32" t="e">
        <f t="shared" si="2"/>
        <v>#DIV/0!</v>
      </c>
    </row>
    <row r="80" spans="1:11" x14ac:dyDescent="0.3">
      <c r="A80" s="66">
        <v>41</v>
      </c>
      <c r="B80" s="69">
        <v>222003</v>
      </c>
      <c r="C80" s="67" t="s">
        <v>75</v>
      </c>
      <c r="D80" s="68">
        <v>0</v>
      </c>
      <c r="E80" s="30">
        <v>10</v>
      </c>
      <c r="F80" s="31">
        <v>10</v>
      </c>
      <c r="G80" s="32">
        <f t="shared" si="2"/>
        <v>100</v>
      </c>
    </row>
    <row r="81" spans="1:7" ht="15.6" x14ac:dyDescent="0.3">
      <c r="A81" s="323" t="s">
        <v>76</v>
      </c>
      <c r="B81" s="324"/>
      <c r="C81" s="325"/>
      <c r="D81" s="62">
        <f>SUM(D82:D95)</f>
        <v>49837</v>
      </c>
      <c r="E81" s="63">
        <f>SUM(E82:E95)</f>
        <v>50669</v>
      </c>
      <c r="F81" s="64">
        <f>SUM(F82:F95)</f>
        <v>52710.33</v>
      </c>
      <c r="G81" s="49">
        <f>PRODUCT(F81,100/E81)</f>
        <v>104.02875525469223</v>
      </c>
    </row>
    <row r="82" spans="1:7" x14ac:dyDescent="0.3">
      <c r="A82" s="28">
        <v>41</v>
      </c>
      <c r="B82" s="29">
        <v>223001</v>
      </c>
      <c r="C82" s="29" t="s">
        <v>77</v>
      </c>
      <c r="D82" s="30">
        <v>330</v>
      </c>
      <c r="E82" s="30">
        <v>180</v>
      </c>
      <c r="F82" s="31">
        <v>179.48</v>
      </c>
      <c r="G82" s="32">
        <f t="shared" si="2"/>
        <v>99.711111111111109</v>
      </c>
    </row>
    <row r="83" spans="1:7" ht="28.2" x14ac:dyDescent="0.3">
      <c r="A83" s="28">
        <v>41</v>
      </c>
      <c r="B83" s="29">
        <v>223001</v>
      </c>
      <c r="C83" s="50" t="s">
        <v>78</v>
      </c>
      <c r="D83" s="51">
        <v>500</v>
      </c>
      <c r="E83" s="30">
        <v>1314</v>
      </c>
      <c r="F83" s="31">
        <v>1313.83</v>
      </c>
      <c r="G83" s="32">
        <f t="shared" si="2"/>
        <v>99.987062404870613</v>
      </c>
    </row>
    <row r="84" spans="1:7" x14ac:dyDescent="0.3">
      <c r="A84" s="28">
        <v>41</v>
      </c>
      <c r="B84" s="29">
        <v>223001</v>
      </c>
      <c r="C84" s="29" t="s">
        <v>79</v>
      </c>
      <c r="D84" s="30">
        <v>33</v>
      </c>
      <c r="E84" s="30">
        <v>33</v>
      </c>
      <c r="F84" s="31">
        <v>19.920000000000002</v>
      </c>
      <c r="G84" s="32">
        <f t="shared" si="2"/>
        <v>60.363636363636367</v>
      </c>
    </row>
    <row r="85" spans="1:7" x14ac:dyDescent="0.3">
      <c r="A85" s="28">
        <v>41</v>
      </c>
      <c r="B85" s="29">
        <v>223001</v>
      </c>
      <c r="C85" s="29" t="s">
        <v>80</v>
      </c>
      <c r="D85" s="30">
        <v>3200</v>
      </c>
      <c r="E85" s="30">
        <v>3267</v>
      </c>
      <c r="F85" s="31">
        <v>3692.9</v>
      </c>
      <c r="G85" s="32">
        <f t="shared" si="2"/>
        <v>113.03642485460668</v>
      </c>
    </row>
    <row r="86" spans="1:7" ht="28.2" x14ac:dyDescent="0.3">
      <c r="A86" s="28">
        <v>41</v>
      </c>
      <c r="B86" s="29">
        <v>223001</v>
      </c>
      <c r="C86" s="50" t="s">
        <v>81</v>
      </c>
      <c r="D86" s="51">
        <v>90</v>
      </c>
      <c r="E86" s="30">
        <v>793</v>
      </c>
      <c r="F86" s="31">
        <v>793.12</v>
      </c>
      <c r="G86" s="32">
        <f t="shared" si="2"/>
        <v>100.01513240857504</v>
      </c>
    </row>
    <row r="87" spans="1:7" x14ac:dyDescent="0.3">
      <c r="A87" s="28">
        <v>41</v>
      </c>
      <c r="B87" s="29">
        <v>223001</v>
      </c>
      <c r="C87" s="29" t="s">
        <v>82</v>
      </c>
      <c r="D87" s="30">
        <v>664</v>
      </c>
      <c r="E87" s="30">
        <v>664</v>
      </c>
      <c r="F87" s="31">
        <v>630.12</v>
      </c>
      <c r="G87" s="32">
        <f t="shared" si="2"/>
        <v>94.897590361445793</v>
      </c>
    </row>
    <row r="88" spans="1:7" x14ac:dyDescent="0.3">
      <c r="A88" s="28">
        <v>41</v>
      </c>
      <c r="B88" s="29">
        <v>223001</v>
      </c>
      <c r="C88" s="29" t="s">
        <v>83</v>
      </c>
      <c r="D88" s="30">
        <v>1660</v>
      </c>
      <c r="E88" s="30">
        <v>150</v>
      </c>
      <c r="F88" s="31">
        <v>153.6</v>
      </c>
      <c r="G88" s="32">
        <f t="shared" si="2"/>
        <v>102.39999999999999</v>
      </c>
    </row>
    <row r="89" spans="1:7" x14ac:dyDescent="0.3">
      <c r="A89" s="28">
        <v>41</v>
      </c>
      <c r="B89" s="29">
        <v>223001</v>
      </c>
      <c r="C89" s="29" t="s">
        <v>84</v>
      </c>
      <c r="D89" s="30">
        <v>5000</v>
      </c>
      <c r="E89" s="30">
        <v>5000</v>
      </c>
      <c r="F89" s="31">
        <v>9437.73</v>
      </c>
      <c r="G89" s="32">
        <f t="shared" si="2"/>
        <v>188.75459999999998</v>
      </c>
    </row>
    <row r="90" spans="1:7" x14ac:dyDescent="0.3">
      <c r="A90" s="28">
        <v>41</v>
      </c>
      <c r="B90" s="29">
        <v>223001</v>
      </c>
      <c r="C90" s="29" t="s">
        <v>85</v>
      </c>
      <c r="D90" s="30">
        <v>28529</v>
      </c>
      <c r="E90" s="30">
        <v>28529</v>
      </c>
      <c r="F90" s="31">
        <v>28582.58</v>
      </c>
      <c r="G90" s="32">
        <f t="shared" si="2"/>
        <v>100.18780889621088</v>
      </c>
    </row>
    <row r="91" spans="1:7" x14ac:dyDescent="0.3">
      <c r="A91" s="28">
        <v>41</v>
      </c>
      <c r="B91" s="29">
        <v>223001</v>
      </c>
      <c r="C91" s="29" t="s">
        <v>86</v>
      </c>
      <c r="D91" s="30">
        <v>330</v>
      </c>
      <c r="E91" s="30">
        <v>330</v>
      </c>
      <c r="F91" s="31">
        <v>334.87</v>
      </c>
      <c r="G91" s="32">
        <f t="shared" si="2"/>
        <v>101.47575757575758</v>
      </c>
    </row>
    <row r="92" spans="1:7" x14ac:dyDescent="0.3">
      <c r="A92" s="28">
        <v>41</v>
      </c>
      <c r="B92" s="29">
        <v>223001</v>
      </c>
      <c r="C92" s="29" t="s">
        <v>87</v>
      </c>
      <c r="D92" s="30">
        <v>4851</v>
      </c>
      <c r="E92" s="30">
        <v>4851</v>
      </c>
      <c r="F92" s="31">
        <v>0</v>
      </c>
      <c r="G92" s="32">
        <f t="shared" si="2"/>
        <v>0</v>
      </c>
    </row>
    <row r="93" spans="1:7" x14ac:dyDescent="0.3">
      <c r="A93" s="28">
        <v>41</v>
      </c>
      <c r="B93" s="29">
        <v>223001</v>
      </c>
      <c r="C93" s="29" t="s">
        <v>88</v>
      </c>
      <c r="D93" s="30">
        <v>3650</v>
      </c>
      <c r="E93" s="30">
        <v>3650</v>
      </c>
      <c r="F93" s="31">
        <v>6066.83</v>
      </c>
      <c r="G93" s="32">
        <f t="shared" si="2"/>
        <v>166.2145205479452</v>
      </c>
    </row>
    <row r="94" spans="1:7" x14ac:dyDescent="0.3">
      <c r="A94" s="28">
        <v>41</v>
      </c>
      <c r="B94" s="29">
        <v>223001</v>
      </c>
      <c r="C94" s="29" t="s">
        <v>89</v>
      </c>
      <c r="D94" s="30">
        <v>0</v>
      </c>
      <c r="E94" s="30">
        <v>908</v>
      </c>
      <c r="F94" s="31">
        <v>1505.35</v>
      </c>
      <c r="G94" s="32">
        <f t="shared" si="2"/>
        <v>165.78744493392068</v>
      </c>
    </row>
    <row r="95" spans="1:7" x14ac:dyDescent="0.3">
      <c r="A95" s="28">
        <v>41</v>
      </c>
      <c r="B95" s="29">
        <v>223001</v>
      </c>
      <c r="C95" s="29" t="s">
        <v>90</v>
      </c>
      <c r="D95" s="30">
        <v>1000</v>
      </c>
      <c r="E95" s="30">
        <v>1000</v>
      </c>
      <c r="F95" s="31">
        <v>0</v>
      </c>
      <c r="G95" s="32">
        <f t="shared" si="2"/>
        <v>0</v>
      </c>
    </row>
    <row r="96" spans="1:7" ht="15.6" x14ac:dyDescent="0.3">
      <c r="A96" s="323" t="s">
        <v>91</v>
      </c>
      <c r="B96" s="324"/>
      <c r="C96" s="325"/>
      <c r="D96" s="62">
        <f>SUM(D97)</f>
        <v>1950</v>
      </c>
      <c r="E96" s="63">
        <f>SUM(E97)</f>
        <v>2327</v>
      </c>
      <c r="F96" s="64">
        <f>SUM(F97)</f>
        <v>2416.31</v>
      </c>
      <c r="G96" s="49">
        <f>PRODUCT(F96,100/E96)</f>
        <v>103.83798882681563</v>
      </c>
    </row>
    <row r="97" spans="1:7" x14ac:dyDescent="0.3">
      <c r="A97" s="28">
        <v>41</v>
      </c>
      <c r="B97" s="29">
        <v>229005</v>
      </c>
      <c r="C97" s="29" t="s">
        <v>92</v>
      </c>
      <c r="D97" s="30">
        <v>1950</v>
      </c>
      <c r="E97" s="30">
        <v>2327</v>
      </c>
      <c r="F97" s="31">
        <v>2416.31</v>
      </c>
      <c r="G97" s="32">
        <f t="shared" si="2"/>
        <v>103.83798882681563</v>
      </c>
    </row>
    <row r="98" spans="1:7" ht="15.6" x14ac:dyDescent="0.3">
      <c r="A98" s="320" t="s">
        <v>93</v>
      </c>
      <c r="B98" s="321"/>
      <c r="C98" s="322"/>
      <c r="D98" s="33">
        <f>SUM(D99:D100)</f>
        <v>700</v>
      </c>
      <c r="E98" s="34">
        <f>SUM(E99:E100)</f>
        <v>1140</v>
      </c>
      <c r="F98" s="35">
        <f>SUM(F99:F100)</f>
        <v>1649.98</v>
      </c>
      <c r="G98" s="46">
        <f>PRODUCT(F98,100/E98)</f>
        <v>144.73508771929824</v>
      </c>
    </row>
    <row r="99" spans="1:7" x14ac:dyDescent="0.3">
      <c r="A99" s="28">
        <v>41</v>
      </c>
      <c r="B99" s="29">
        <v>243</v>
      </c>
      <c r="C99" s="29" t="s">
        <v>94</v>
      </c>
      <c r="D99" s="30">
        <v>500</v>
      </c>
      <c r="E99" s="30">
        <v>720</v>
      </c>
      <c r="F99" s="31">
        <v>827.45</v>
      </c>
      <c r="G99" s="32">
        <f t="shared" si="2"/>
        <v>114.92361111111113</v>
      </c>
    </row>
    <row r="100" spans="1:7" x14ac:dyDescent="0.3">
      <c r="A100" s="28">
        <v>41</v>
      </c>
      <c r="B100" s="29">
        <v>244</v>
      </c>
      <c r="C100" s="29" t="s">
        <v>95</v>
      </c>
      <c r="D100" s="30">
        <v>200</v>
      </c>
      <c r="E100" s="30">
        <v>420</v>
      </c>
      <c r="F100" s="31">
        <v>822.53</v>
      </c>
      <c r="G100" s="32">
        <f t="shared" si="2"/>
        <v>195.84047619047618</v>
      </c>
    </row>
    <row r="101" spans="1:7" ht="15.6" x14ac:dyDescent="0.3">
      <c r="A101" s="320" t="s">
        <v>96</v>
      </c>
      <c r="B101" s="321"/>
      <c r="C101" s="322"/>
      <c r="D101" s="33">
        <f>SUM(D102:D103)</f>
        <v>3500</v>
      </c>
      <c r="E101" s="34">
        <f>SUM(E102:E103)</f>
        <v>22805</v>
      </c>
      <c r="F101" s="35">
        <f>SUM(F102:F103)</f>
        <v>22603.739999999998</v>
      </c>
      <c r="G101" s="46">
        <f>PRODUCT(F101,100/E101)</f>
        <v>99.117474238105672</v>
      </c>
    </row>
    <row r="102" spans="1:7" x14ac:dyDescent="0.3">
      <c r="A102" s="28">
        <v>41</v>
      </c>
      <c r="B102" s="29">
        <v>292008</v>
      </c>
      <c r="C102" s="29" t="s">
        <v>97</v>
      </c>
      <c r="D102" s="30">
        <v>3500</v>
      </c>
      <c r="E102" s="30">
        <v>1600</v>
      </c>
      <c r="F102" s="31">
        <v>1399.05</v>
      </c>
      <c r="G102" s="32">
        <f t="shared" si="2"/>
        <v>87.440624999999997</v>
      </c>
    </row>
    <row r="103" spans="1:7" ht="15" thickBot="1" x14ac:dyDescent="0.35">
      <c r="A103" s="70">
        <v>41</v>
      </c>
      <c r="B103" s="71">
        <v>292012</v>
      </c>
      <c r="C103" s="72" t="s">
        <v>98</v>
      </c>
      <c r="D103" s="73"/>
      <c r="E103" s="74">
        <v>21205</v>
      </c>
      <c r="F103" s="75">
        <v>21204.69</v>
      </c>
      <c r="G103" s="32">
        <f t="shared" si="2"/>
        <v>99.998538080641353</v>
      </c>
    </row>
    <row r="104" spans="1:7" ht="18" thickBot="1" x14ac:dyDescent="0.35">
      <c r="A104" s="329" t="s">
        <v>99</v>
      </c>
      <c r="B104" s="330"/>
      <c r="C104" s="331"/>
      <c r="D104" s="20">
        <f>SUM(D108,D105)</f>
        <v>1008485</v>
      </c>
      <c r="E104" s="21">
        <f>SUM(E105,E108)</f>
        <v>1149538</v>
      </c>
      <c r="F104" s="22">
        <f>SUM(F105,F108)</f>
        <v>1113889.7700000003</v>
      </c>
      <c r="G104" s="76">
        <f>PRODUCT(F104,100/E104)</f>
        <v>96.898908083073394</v>
      </c>
    </row>
    <row r="105" spans="1:7" ht="15.6" x14ac:dyDescent="0.3">
      <c r="A105" s="332" t="s">
        <v>100</v>
      </c>
      <c r="B105" s="354"/>
      <c r="C105" s="355"/>
      <c r="D105" s="77">
        <v>0</v>
      </c>
      <c r="E105" s="78">
        <f>SUM(E106)</f>
        <v>1000</v>
      </c>
      <c r="F105" s="79">
        <f>SUM(F106)</f>
        <v>1000</v>
      </c>
      <c r="G105" s="46">
        <f>PRODUCT(F105,100/E105)</f>
        <v>100</v>
      </c>
    </row>
    <row r="106" spans="1:7" x14ac:dyDescent="0.3">
      <c r="A106" s="80">
        <v>111</v>
      </c>
      <c r="B106" s="81">
        <v>311</v>
      </c>
      <c r="C106" s="82" t="s">
        <v>101</v>
      </c>
      <c r="D106" s="83">
        <v>0</v>
      </c>
      <c r="E106" s="84">
        <v>1000</v>
      </c>
      <c r="F106" s="85">
        <v>1000</v>
      </c>
      <c r="G106" s="32">
        <f t="shared" ref="G106" si="3">PRODUCT(F106,100/E106)</f>
        <v>100</v>
      </c>
    </row>
    <row r="107" spans="1:7" x14ac:dyDescent="0.3">
      <c r="A107" s="40"/>
      <c r="B107" s="42"/>
      <c r="C107" s="42"/>
      <c r="D107" s="43"/>
      <c r="E107" s="43"/>
      <c r="F107" s="44"/>
      <c r="G107" s="86"/>
    </row>
    <row r="108" spans="1:7" ht="15.6" x14ac:dyDescent="0.3">
      <c r="A108" s="320" t="s">
        <v>102</v>
      </c>
      <c r="B108" s="321"/>
      <c r="C108" s="322"/>
      <c r="D108" s="33">
        <f>SUM(D109:D140)</f>
        <v>1008485</v>
      </c>
      <c r="E108" s="34">
        <f>SUM(E109:E140)</f>
        <v>1148538</v>
      </c>
      <c r="F108" s="35">
        <f>SUM(F109:F140)</f>
        <v>1112889.7700000003</v>
      </c>
      <c r="G108" s="46">
        <f>PRODUCT(F108,100/E108)</f>
        <v>96.896208048841245</v>
      </c>
    </row>
    <row r="109" spans="1:7" x14ac:dyDescent="0.3">
      <c r="A109" s="40">
        <v>111</v>
      </c>
      <c r="B109" s="42">
        <v>312001</v>
      </c>
      <c r="C109" s="42" t="s">
        <v>103</v>
      </c>
      <c r="D109" s="43">
        <v>9795</v>
      </c>
      <c r="E109" s="43">
        <v>9795</v>
      </c>
      <c r="F109" s="44">
        <v>7927.4</v>
      </c>
      <c r="G109" s="45">
        <f t="shared" ref="G109:G140" si="4">PRODUCT(F109,100/E109)</f>
        <v>80.933129147524241</v>
      </c>
    </row>
    <row r="110" spans="1:7" x14ac:dyDescent="0.3">
      <c r="A110" s="40">
        <v>111</v>
      </c>
      <c r="B110" s="42">
        <v>312001</v>
      </c>
      <c r="C110" s="42" t="s">
        <v>104</v>
      </c>
      <c r="D110" s="43">
        <v>2158</v>
      </c>
      <c r="E110" s="43">
        <v>2158</v>
      </c>
      <c r="F110" s="44">
        <v>1460.8</v>
      </c>
      <c r="G110" s="45">
        <f t="shared" si="4"/>
        <v>67.692307692307693</v>
      </c>
    </row>
    <row r="111" spans="1:7" x14ac:dyDescent="0.3">
      <c r="A111" s="28">
        <v>111</v>
      </c>
      <c r="B111" s="29">
        <v>312001</v>
      </c>
      <c r="C111" s="29" t="s">
        <v>105</v>
      </c>
      <c r="D111" s="30">
        <v>0</v>
      </c>
      <c r="E111" s="30">
        <v>800</v>
      </c>
      <c r="F111" s="31">
        <v>471.16</v>
      </c>
      <c r="G111" s="45">
        <f t="shared" si="4"/>
        <v>58.895000000000003</v>
      </c>
    </row>
    <row r="112" spans="1:7" x14ac:dyDescent="0.3">
      <c r="A112" s="28">
        <v>111</v>
      </c>
      <c r="B112" s="29">
        <v>312001</v>
      </c>
      <c r="C112" s="29" t="s">
        <v>106</v>
      </c>
      <c r="D112" s="30">
        <v>848426</v>
      </c>
      <c r="E112" s="30">
        <v>848386</v>
      </c>
      <c r="F112" s="31">
        <v>849717</v>
      </c>
      <c r="G112" s="32">
        <f t="shared" si="4"/>
        <v>100.15688613437752</v>
      </c>
    </row>
    <row r="113" spans="1:7" ht="28.2" x14ac:dyDescent="0.3">
      <c r="A113" s="28">
        <v>111</v>
      </c>
      <c r="B113" s="29">
        <v>312001</v>
      </c>
      <c r="C113" s="50" t="s">
        <v>107</v>
      </c>
      <c r="D113" s="51">
        <v>0</v>
      </c>
      <c r="E113" s="30">
        <v>3090</v>
      </c>
      <c r="F113" s="31">
        <v>3090</v>
      </c>
      <c r="G113" s="32">
        <f t="shared" si="4"/>
        <v>99.999999999999986</v>
      </c>
    </row>
    <row r="114" spans="1:7" x14ac:dyDescent="0.3">
      <c r="A114" s="28">
        <v>111</v>
      </c>
      <c r="B114" s="29">
        <v>312001</v>
      </c>
      <c r="C114" s="29" t="s">
        <v>108</v>
      </c>
      <c r="D114" s="30">
        <v>20770</v>
      </c>
      <c r="E114" s="30">
        <v>24966</v>
      </c>
      <c r="F114" s="31">
        <v>24943</v>
      </c>
      <c r="G114" s="32">
        <f t="shared" si="4"/>
        <v>99.907874709605053</v>
      </c>
    </row>
    <row r="115" spans="1:7" x14ac:dyDescent="0.3">
      <c r="A115" s="28">
        <v>111</v>
      </c>
      <c r="B115" s="29">
        <v>312001</v>
      </c>
      <c r="C115" s="29" t="s">
        <v>109</v>
      </c>
      <c r="D115" s="30">
        <v>2600</v>
      </c>
      <c r="E115" s="30">
        <v>3480</v>
      </c>
      <c r="F115" s="31">
        <v>3481.08</v>
      </c>
      <c r="G115" s="32">
        <f t="shared" si="4"/>
        <v>100.03103448275861</v>
      </c>
    </row>
    <row r="116" spans="1:7" x14ac:dyDescent="0.3">
      <c r="A116" s="28">
        <v>111</v>
      </c>
      <c r="B116" s="29">
        <v>312001</v>
      </c>
      <c r="C116" s="29" t="s">
        <v>110</v>
      </c>
      <c r="D116" s="30">
        <v>3060</v>
      </c>
      <c r="E116" s="30">
        <v>0</v>
      </c>
      <c r="F116" s="31">
        <v>0</v>
      </c>
      <c r="G116" s="32" t="e">
        <f t="shared" si="4"/>
        <v>#DIV/0!</v>
      </c>
    </row>
    <row r="117" spans="1:7" x14ac:dyDescent="0.3">
      <c r="A117" s="28">
        <v>111</v>
      </c>
      <c r="B117" s="29">
        <v>312001</v>
      </c>
      <c r="C117" s="29" t="s">
        <v>111</v>
      </c>
      <c r="D117" s="30">
        <v>11879</v>
      </c>
      <c r="E117" s="30">
        <v>11559</v>
      </c>
      <c r="F117" s="31">
        <v>11559</v>
      </c>
      <c r="G117" s="32">
        <f t="shared" si="4"/>
        <v>100</v>
      </c>
    </row>
    <row r="118" spans="1:7" x14ac:dyDescent="0.3">
      <c r="A118" s="28">
        <v>111</v>
      </c>
      <c r="B118" s="29">
        <v>312001</v>
      </c>
      <c r="C118" s="29" t="s">
        <v>112</v>
      </c>
      <c r="D118" s="30">
        <v>24426</v>
      </c>
      <c r="E118" s="30">
        <v>24426</v>
      </c>
      <c r="F118" s="31">
        <v>24418</v>
      </c>
      <c r="G118" s="32">
        <f t="shared" si="4"/>
        <v>99.967248014410885</v>
      </c>
    </row>
    <row r="119" spans="1:7" x14ac:dyDescent="0.3">
      <c r="A119" s="28">
        <v>111</v>
      </c>
      <c r="B119" s="29">
        <v>312001</v>
      </c>
      <c r="C119" s="29" t="s">
        <v>113</v>
      </c>
      <c r="D119" s="30">
        <v>0</v>
      </c>
      <c r="E119" s="30">
        <v>2274</v>
      </c>
      <c r="F119" s="31">
        <v>2274</v>
      </c>
      <c r="G119" s="32">
        <f t="shared" si="4"/>
        <v>100</v>
      </c>
    </row>
    <row r="120" spans="1:7" x14ac:dyDescent="0.3">
      <c r="A120" s="40">
        <v>111</v>
      </c>
      <c r="B120" s="42">
        <v>312001</v>
      </c>
      <c r="C120" s="42" t="s">
        <v>114</v>
      </c>
      <c r="D120" s="43">
        <v>7203</v>
      </c>
      <c r="E120" s="43">
        <v>7203</v>
      </c>
      <c r="F120" s="44">
        <v>7202.9</v>
      </c>
      <c r="G120" s="45">
        <f t="shared" si="4"/>
        <v>99.998611689573778</v>
      </c>
    </row>
    <row r="121" spans="1:7" x14ac:dyDescent="0.3">
      <c r="A121" s="40">
        <v>111</v>
      </c>
      <c r="B121" s="42">
        <v>312001</v>
      </c>
      <c r="C121" s="42" t="s">
        <v>115</v>
      </c>
      <c r="D121" s="43">
        <v>883</v>
      </c>
      <c r="E121" s="43">
        <v>883</v>
      </c>
      <c r="F121" s="44">
        <v>883.08</v>
      </c>
      <c r="G121" s="45">
        <f t="shared" si="4"/>
        <v>100.00906002265006</v>
      </c>
    </row>
    <row r="122" spans="1:7" x14ac:dyDescent="0.3">
      <c r="A122" s="40">
        <v>111</v>
      </c>
      <c r="B122" s="42">
        <v>312001</v>
      </c>
      <c r="C122" s="42" t="s">
        <v>116</v>
      </c>
      <c r="D122" s="43">
        <v>405</v>
      </c>
      <c r="E122" s="43">
        <v>405</v>
      </c>
      <c r="F122" s="44">
        <v>405.06</v>
      </c>
      <c r="G122" s="45">
        <f t="shared" si="4"/>
        <v>100.01481481481481</v>
      </c>
    </row>
    <row r="123" spans="1:7" x14ac:dyDescent="0.3">
      <c r="A123" s="40">
        <v>111</v>
      </c>
      <c r="B123" s="42">
        <v>312001</v>
      </c>
      <c r="C123" s="42" t="s">
        <v>117</v>
      </c>
      <c r="D123" s="43">
        <v>8747</v>
      </c>
      <c r="E123" s="43">
        <v>8747</v>
      </c>
      <c r="F123" s="44">
        <v>8746.65</v>
      </c>
      <c r="G123" s="45">
        <f t="shared" si="4"/>
        <v>99.995998628101063</v>
      </c>
    </row>
    <row r="124" spans="1:7" x14ac:dyDescent="0.3">
      <c r="A124" s="40">
        <v>111</v>
      </c>
      <c r="B124" s="42">
        <v>312001</v>
      </c>
      <c r="C124" s="42" t="s">
        <v>118</v>
      </c>
      <c r="D124" s="43">
        <v>2556</v>
      </c>
      <c r="E124" s="43">
        <v>2556</v>
      </c>
      <c r="F124" s="44">
        <v>2555.85</v>
      </c>
      <c r="G124" s="45">
        <f t="shared" si="4"/>
        <v>99.994131455399071</v>
      </c>
    </row>
    <row r="125" spans="1:7" ht="28.2" x14ac:dyDescent="0.3">
      <c r="A125" s="28">
        <v>111</v>
      </c>
      <c r="B125" s="29">
        <v>312001</v>
      </c>
      <c r="C125" s="50" t="s">
        <v>119</v>
      </c>
      <c r="D125" s="51">
        <v>782</v>
      </c>
      <c r="E125" s="30">
        <v>782</v>
      </c>
      <c r="F125" s="31">
        <v>742.24</v>
      </c>
      <c r="G125" s="32">
        <f t="shared" si="4"/>
        <v>94.915601023017913</v>
      </c>
    </row>
    <row r="126" spans="1:7" ht="28.2" x14ac:dyDescent="0.3">
      <c r="A126" s="40">
        <v>111</v>
      </c>
      <c r="B126" s="42">
        <v>312001</v>
      </c>
      <c r="C126" s="87" t="s">
        <v>120</v>
      </c>
      <c r="D126" s="88">
        <v>2968</v>
      </c>
      <c r="E126" s="43">
        <v>2968</v>
      </c>
      <c r="F126" s="44">
        <v>2692.93</v>
      </c>
      <c r="G126" s="45">
        <f t="shared" si="4"/>
        <v>90.732142857142847</v>
      </c>
    </row>
    <row r="127" spans="1:7" ht="28.2" x14ac:dyDescent="0.3">
      <c r="A127" s="28">
        <v>111</v>
      </c>
      <c r="B127" s="29">
        <v>312001</v>
      </c>
      <c r="C127" s="50" t="s">
        <v>121</v>
      </c>
      <c r="D127" s="51">
        <v>3979</v>
      </c>
      <c r="E127" s="30">
        <v>3979</v>
      </c>
      <c r="F127" s="31">
        <v>3976.56</v>
      </c>
      <c r="G127" s="32">
        <f t="shared" si="4"/>
        <v>99.938678059814023</v>
      </c>
    </row>
    <row r="128" spans="1:7" ht="28.2" x14ac:dyDescent="0.3">
      <c r="A128" s="40">
        <v>111</v>
      </c>
      <c r="B128" s="42">
        <v>312001</v>
      </c>
      <c r="C128" s="87" t="s">
        <v>122</v>
      </c>
      <c r="D128" s="88">
        <v>17855</v>
      </c>
      <c r="E128" s="43">
        <v>17855</v>
      </c>
      <c r="F128" s="44">
        <v>12665.9</v>
      </c>
      <c r="G128" s="45">
        <f t="shared" si="4"/>
        <v>70.937552506300761</v>
      </c>
    </row>
    <row r="129" spans="1:7" x14ac:dyDescent="0.3">
      <c r="A129" s="40">
        <v>111</v>
      </c>
      <c r="B129" s="42">
        <v>312001</v>
      </c>
      <c r="C129" s="42" t="s">
        <v>123</v>
      </c>
      <c r="D129" s="43">
        <v>0</v>
      </c>
      <c r="E129" s="43">
        <v>0</v>
      </c>
      <c r="F129" s="44">
        <v>0</v>
      </c>
      <c r="G129" s="45" t="e">
        <f t="shared" si="4"/>
        <v>#DIV/0!</v>
      </c>
    </row>
    <row r="130" spans="1:7" ht="28.2" x14ac:dyDescent="0.3">
      <c r="A130" s="28">
        <v>111</v>
      </c>
      <c r="B130" s="29">
        <v>312001</v>
      </c>
      <c r="C130" s="50" t="s">
        <v>124</v>
      </c>
      <c r="D130" s="51">
        <v>5650</v>
      </c>
      <c r="E130" s="30">
        <v>0</v>
      </c>
      <c r="F130" s="31">
        <v>0</v>
      </c>
      <c r="G130" s="32" t="e">
        <f t="shared" si="4"/>
        <v>#DIV/0!</v>
      </c>
    </row>
    <row r="131" spans="1:7" x14ac:dyDescent="0.3">
      <c r="A131" s="89">
        <v>111</v>
      </c>
      <c r="B131" s="90">
        <v>312001</v>
      </c>
      <c r="C131" s="29" t="s">
        <v>125</v>
      </c>
      <c r="D131" s="91">
        <v>15023</v>
      </c>
      <c r="E131" s="91">
        <v>0</v>
      </c>
      <c r="F131" s="92">
        <v>0</v>
      </c>
      <c r="G131" s="32" t="e">
        <f t="shared" si="4"/>
        <v>#DIV/0!</v>
      </c>
    </row>
    <row r="132" spans="1:7" ht="28.2" x14ac:dyDescent="0.3">
      <c r="A132" s="89">
        <v>111</v>
      </c>
      <c r="B132" s="90">
        <v>312001</v>
      </c>
      <c r="C132" s="50" t="s">
        <v>126</v>
      </c>
      <c r="D132" s="93">
        <v>13166</v>
      </c>
      <c r="E132" s="91">
        <v>13166</v>
      </c>
      <c r="F132" s="92">
        <v>0</v>
      </c>
      <c r="G132" s="32">
        <f t="shared" si="4"/>
        <v>0</v>
      </c>
    </row>
    <row r="133" spans="1:7" x14ac:dyDescent="0.3">
      <c r="A133" s="89">
        <v>111</v>
      </c>
      <c r="B133" s="94">
        <v>312001</v>
      </c>
      <c r="C133" s="90" t="s">
        <v>127</v>
      </c>
      <c r="D133" s="91">
        <v>0</v>
      </c>
      <c r="E133" s="91">
        <v>21565</v>
      </c>
      <c r="F133" s="92">
        <v>21565</v>
      </c>
      <c r="G133" s="32">
        <f t="shared" si="4"/>
        <v>100.00000000000001</v>
      </c>
    </row>
    <row r="134" spans="1:7" x14ac:dyDescent="0.3">
      <c r="A134" s="95">
        <v>111</v>
      </c>
      <c r="B134" s="94">
        <v>312001</v>
      </c>
      <c r="C134" s="90" t="s">
        <v>128</v>
      </c>
      <c r="D134" s="91">
        <v>6154</v>
      </c>
      <c r="E134" s="91">
        <v>6154</v>
      </c>
      <c r="F134" s="92">
        <v>0</v>
      </c>
      <c r="G134" s="32">
        <f t="shared" si="4"/>
        <v>0</v>
      </c>
    </row>
    <row r="135" spans="1:7" x14ac:dyDescent="0.3">
      <c r="A135" s="95">
        <v>111</v>
      </c>
      <c r="B135" s="94">
        <v>312001</v>
      </c>
      <c r="C135" s="90" t="s">
        <v>129</v>
      </c>
      <c r="D135" s="91">
        <v>0</v>
      </c>
      <c r="E135" s="91">
        <v>13544</v>
      </c>
      <c r="F135" s="92">
        <v>13544</v>
      </c>
      <c r="G135" s="96">
        <f t="shared" si="4"/>
        <v>100</v>
      </c>
    </row>
    <row r="136" spans="1:7" x14ac:dyDescent="0.3">
      <c r="A136" s="95">
        <v>111</v>
      </c>
      <c r="B136" s="94">
        <v>312001</v>
      </c>
      <c r="C136" s="90" t="s">
        <v>130</v>
      </c>
      <c r="D136" s="91">
        <v>0</v>
      </c>
      <c r="E136" s="91"/>
      <c r="F136" s="92">
        <v>8480.67</v>
      </c>
      <c r="G136" s="96">
        <v>0</v>
      </c>
    </row>
    <row r="137" spans="1:7" x14ac:dyDescent="0.3">
      <c r="A137" s="89">
        <v>111</v>
      </c>
      <c r="B137" s="90">
        <v>312001</v>
      </c>
      <c r="C137" s="90" t="s">
        <v>131</v>
      </c>
      <c r="D137" s="97">
        <v>0</v>
      </c>
      <c r="E137" s="97">
        <v>91626</v>
      </c>
      <c r="F137" s="92">
        <v>91574.39</v>
      </c>
      <c r="G137" s="96">
        <f t="shared" ref="G137:G139" si="5">PRODUCT(F137,100/E137)</f>
        <v>99.943673193198435</v>
      </c>
    </row>
    <row r="138" spans="1:7" x14ac:dyDescent="0.3">
      <c r="A138" s="66">
        <v>111</v>
      </c>
      <c r="B138" s="98">
        <v>312001</v>
      </c>
      <c r="C138" s="29" t="s">
        <v>132</v>
      </c>
      <c r="D138" s="30">
        <v>0</v>
      </c>
      <c r="E138" s="30">
        <v>8513</v>
      </c>
      <c r="F138" s="31">
        <v>8513.1</v>
      </c>
      <c r="G138" s="32">
        <f t="shared" si="5"/>
        <v>100.00117467402796</v>
      </c>
    </row>
    <row r="139" spans="1:7" ht="28.2" x14ac:dyDescent="0.3">
      <c r="A139" s="66">
        <v>111</v>
      </c>
      <c r="B139" s="98">
        <v>312001</v>
      </c>
      <c r="C139" s="50" t="s">
        <v>133</v>
      </c>
      <c r="D139" s="93">
        <v>0</v>
      </c>
      <c r="E139" s="91">
        <v>11937</v>
      </c>
      <c r="F139" s="92">
        <v>0</v>
      </c>
      <c r="G139" s="96">
        <f t="shared" si="5"/>
        <v>0</v>
      </c>
    </row>
    <row r="140" spans="1:7" ht="28.8" thickBot="1" x14ac:dyDescent="0.35">
      <c r="A140" s="99">
        <v>111</v>
      </c>
      <c r="B140" s="100">
        <v>312001</v>
      </c>
      <c r="C140" s="101" t="s">
        <v>134</v>
      </c>
      <c r="D140" s="102">
        <v>0</v>
      </c>
      <c r="E140" s="103">
        <v>5721</v>
      </c>
      <c r="F140" s="104">
        <v>0</v>
      </c>
      <c r="G140" s="105">
        <f t="shared" si="4"/>
        <v>0</v>
      </c>
    </row>
    <row r="141" spans="1:7" ht="15.6" thickTop="1" thickBot="1" x14ac:dyDescent="0.35">
      <c r="A141" s="106"/>
      <c r="B141" s="107"/>
      <c r="C141" s="107"/>
      <c r="D141" s="107"/>
      <c r="E141" s="108"/>
      <c r="F141" s="109"/>
      <c r="G141" s="110"/>
    </row>
    <row r="142" spans="1:7" ht="16.8" thickTop="1" thickBot="1" x14ac:dyDescent="0.35">
      <c r="A142" s="338" t="s">
        <v>135</v>
      </c>
      <c r="B142" s="339"/>
      <c r="C142" s="340"/>
      <c r="D142" s="111"/>
      <c r="E142" s="112">
        <v>0</v>
      </c>
      <c r="F142" s="113">
        <v>0</v>
      </c>
      <c r="G142" s="114" t="e">
        <f>PRODUCT(F142,100/E142)</f>
        <v>#DIV/0!</v>
      </c>
    </row>
    <row r="143" spans="1:7" x14ac:dyDescent="0.3">
      <c r="A143" s="341" t="s">
        <v>136</v>
      </c>
      <c r="B143" s="342"/>
      <c r="C143" s="343"/>
      <c r="D143" s="115"/>
      <c r="E143" s="116"/>
      <c r="F143" s="117"/>
      <c r="G143" s="118"/>
    </row>
    <row r="144" spans="1:7" ht="15" thickBot="1" x14ac:dyDescent="0.35">
      <c r="A144" s="119"/>
      <c r="B144" s="120"/>
      <c r="C144" s="120"/>
      <c r="D144" s="120"/>
      <c r="E144" s="121"/>
      <c r="F144" s="122"/>
      <c r="G144" s="123"/>
    </row>
    <row r="145" spans="1:7" ht="16.2" thickBot="1" x14ac:dyDescent="0.35">
      <c r="A145" s="344" t="s">
        <v>137</v>
      </c>
      <c r="B145" s="345"/>
      <c r="C145" s="346"/>
      <c r="D145" s="124"/>
      <c r="E145" s="125">
        <v>0</v>
      </c>
      <c r="F145" s="126">
        <v>0</v>
      </c>
      <c r="G145" s="46" t="e">
        <f>PRODUCT(F145,100/E145)</f>
        <v>#DIV/0!</v>
      </c>
    </row>
    <row r="146" spans="1:7" ht="15" thickBot="1" x14ac:dyDescent="0.35">
      <c r="A146" s="127"/>
      <c r="B146" s="128"/>
      <c r="C146" s="128"/>
      <c r="D146" s="128"/>
      <c r="E146" s="129"/>
      <c r="F146" s="130"/>
      <c r="G146" s="131"/>
    </row>
    <row r="147" spans="1:7" ht="18.600000000000001" thickTop="1" thickBot="1" x14ac:dyDescent="0.35">
      <c r="A147" s="347" t="s">
        <v>138</v>
      </c>
      <c r="B147" s="348"/>
      <c r="C147" s="348"/>
      <c r="D147" s="132">
        <f>SUM(D104,D59,D39)</f>
        <v>3440972</v>
      </c>
      <c r="E147" s="133">
        <f>SUM(E145,E142,E104,E59,E39)</f>
        <v>3591220</v>
      </c>
      <c r="F147" s="134">
        <f>SUM(F104,F59,F39)</f>
        <v>3474859.0300000003</v>
      </c>
      <c r="G147" s="135">
        <f>PRODUCT(F147,100/E147)</f>
        <v>96.759848463753272</v>
      </c>
    </row>
    <row r="148" spans="1:7" ht="15.6" thickTop="1" thickBot="1" x14ac:dyDescent="0.35">
      <c r="A148" s="136"/>
      <c r="B148" s="137"/>
      <c r="C148" s="137"/>
      <c r="D148" s="137"/>
      <c r="E148" s="138"/>
      <c r="F148" s="139"/>
      <c r="G148" s="140"/>
    </row>
    <row r="149" spans="1:7" ht="70.8" thickTop="1" thickBot="1" x14ac:dyDescent="0.35">
      <c r="A149" s="349" t="s">
        <v>139</v>
      </c>
      <c r="B149" s="350"/>
      <c r="C149" s="350"/>
      <c r="D149" s="141" t="s">
        <v>30</v>
      </c>
      <c r="E149" s="142" t="s">
        <v>31</v>
      </c>
      <c r="F149" s="14" t="s">
        <v>0</v>
      </c>
      <c r="G149" s="15" t="s">
        <v>32</v>
      </c>
    </row>
    <row r="150" spans="1:7" ht="15.6" thickTop="1" thickBot="1" x14ac:dyDescent="0.35">
      <c r="A150" s="351"/>
      <c r="B150" s="352"/>
      <c r="C150" s="353"/>
      <c r="D150" s="143" t="s">
        <v>140</v>
      </c>
      <c r="E150" s="143" t="s">
        <v>140</v>
      </c>
      <c r="F150" s="144" t="s">
        <v>141</v>
      </c>
      <c r="G150" s="145"/>
    </row>
    <row r="151" spans="1:7" ht="16.2" thickBot="1" x14ac:dyDescent="0.35">
      <c r="A151" s="356" t="s">
        <v>142</v>
      </c>
      <c r="B151" s="357"/>
      <c r="C151" s="357"/>
      <c r="D151" s="146">
        <f>SUM(D152:D168)</f>
        <v>206671</v>
      </c>
      <c r="E151" s="147">
        <f>SUM(E152:E168)</f>
        <v>159894</v>
      </c>
      <c r="F151" s="148">
        <f>SUM(F152:F168)</f>
        <v>32950.550000000003</v>
      </c>
      <c r="G151" s="149">
        <f>PRODUCT(F151,100/E151)</f>
        <v>20.607746381978064</v>
      </c>
    </row>
    <row r="152" spans="1:7" x14ac:dyDescent="0.3">
      <c r="A152" s="150">
        <v>43</v>
      </c>
      <c r="B152" s="151">
        <v>231</v>
      </c>
      <c r="C152" s="151" t="s">
        <v>143</v>
      </c>
      <c r="D152" s="84">
        <v>66</v>
      </c>
      <c r="E152" s="84">
        <v>66</v>
      </c>
      <c r="F152" s="85">
        <v>63</v>
      </c>
      <c r="G152" s="32">
        <f t="shared" ref="G152:G177" si="6">PRODUCT(F152,100/E152)</f>
        <v>95.454545454545453</v>
      </c>
    </row>
    <row r="153" spans="1:7" x14ac:dyDescent="0.3">
      <c r="A153" s="28">
        <v>43</v>
      </c>
      <c r="B153" s="29">
        <v>231</v>
      </c>
      <c r="C153" s="29" t="s">
        <v>144</v>
      </c>
      <c r="D153" s="30">
        <v>2880</v>
      </c>
      <c r="E153" s="30">
        <v>2880</v>
      </c>
      <c r="F153" s="31">
        <v>0</v>
      </c>
      <c r="G153" s="32">
        <f t="shared" si="6"/>
        <v>0</v>
      </c>
    </row>
    <row r="154" spans="1:7" x14ac:dyDescent="0.3">
      <c r="A154" s="28">
        <v>43</v>
      </c>
      <c r="B154" s="29">
        <v>231</v>
      </c>
      <c r="C154" s="29" t="s">
        <v>145</v>
      </c>
      <c r="D154" s="30">
        <v>27936</v>
      </c>
      <c r="E154" s="30">
        <v>8204</v>
      </c>
      <c r="F154" s="31">
        <v>0</v>
      </c>
      <c r="G154" s="32">
        <f t="shared" si="6"/>
        <v>0</v>
      </c>
    </row>
    <row r="155" spans="1:7" x14ac:dyDescent="0.3">
      <c r="A155" s="28">
        <v>43</v>
      </c>
      <c r="B155" s="29">
        <v>231</v>
      </c>
      <c r="C155" s="29" t="s">
        <v>146</v>
      </c>
      <c r="D155" s="30">
        <v>9960</v>
      </c>
      <c r="E155" s="30">
        <v>5000</v>
      </c>
      <c r="F155" s="31">
        <v>3486</v>
      </c>
      <c r="G155" s="32">
        <f t="shared" si="6"/>
        <v>69.72</v>
      </c>
    </row>
    <row r="156" spans="1:7" x14ac:dyDescent="0.3">
      <c r="A156" s="28">
        <v>43</v>
      </c>
      <c r="B156" s="29">
        <v>231</v>
      </c>
      <c r="C156" s="50" t="s">
        <v>147</v>
      </c>
      <c r="D156" s="51">
        <v>54597</v>
      </c>
      <c r="E156" s="30">
        <v>54597</v>
      </c>
      <c r="F156" s="31">
        <v>0</v>
      </c>
      <c r="G156" s="32">
        <f t="shared" si="6"/>
        <v>0</v>
      </c>
    </row>
    <row r="157" spans="1:7" x14ac:dyDescent="0.3">
      <c r="A157" s="28">
        <v>43</v>
      </c>
      <c r="B157" s="29">
        <v>231</v>
      </c>
      <c r="C157" s="50" t="s">
        <v>148</v>
      </c>
      <c r="D157" s="51">
        <v>0</v>
      </c>
      <c r="E157" s="30">
        <v>6735</v>
      </c>
      <c r="F157" s="31">
        <v>0</v>
      </c>
      <c r="G157" s="32">
        <f t="shared" si="6"/>
        <v>0</v>
      </c>
    </row>
    <row r="158" spans="1:7" ht="28.2" x14ac:dyDescent="0.3">
      <c r="A158" s="28">
        <v>43</v>
      </c>
      <c r="B158" s="29">
        <v>231</v>
      </c>
      <c r="C158" s="50" t="s">
        <v>149</v>
      </c>
      <c r="D158" s="51">
        <v>550</v>
      </c>
      <c r="E158" s="30">
        <v>5350</v>
      </c>
      <c r="F158" s="31">
        <v>5350</v>
      </c>
      <c r="G158" s="32">
        <f t="shared" si="6"/>
        <v>99.999999999999986</v>
      </c>
    </row>
    <row r="159" spans="1:7" x14ac:dyDescent="0.3">
      <c r="A159" s="28">
        <v>43</v>
      </c>
      <c r="B159" s="29">
        <v>231</v>
      </c>
      <c r="C159" s="29" t="s">
        <v>150</v>
      </c>
      <c r="D159" s="30">
        <v>0</v>
      </c>
      <c r="E159" s="30">
        <v>1350</v>
      </c>
      <c r="F159" s="31">
        <v>1350</v>
      </c>
      <c r="G159" s="32">
        <f t="shared" si="6"/>
        <v>100</v>
      </c>
    </row>
    <row r="160" spans="1:7" ht="28.2" x14ac:dyDescent="0.3">
      <c r="A160" s="28">
        <v>43</v>
      </c>
      <c r="B160" s="29">
        <v>231</v>
      </c>
      <c r="C160" s="50" t="s">
        <v>151</v>
      </c>
      <c r="D160" s="51">
        <v>22099</v>
      </c>
      <c r="E160" s="30">
        <v>22099</v>
      </c>
      <c r="F160" s="31">
        <v>0</v>
      </c>
      <c r="G160" s="32">
        <f t="shared" si="6"/>
        <v>0</v>
      </c>
    </row>
    <row r="161" spans="1:7" ht="28.2" x14ac:dyDescent="0.3">
      <c r="A161" s="28">
        <v>43</v>
      </c>
      <c r="B161" s="29">
        <v>231</v>
      </c>
      <c r="C161" s="50" t="s">
        <v>152</v>
      </c>
      <c r="D161" s="51">
        <v>29980</v>
      </c>
      <c r="E161" s="30">
        <v>29980</v>
      </c>
      <c r="F161" s="31">
        <v>19175.2</v>
      </c>
      <c r="G161" s="32">
        <f t="shared" si="6"/>
        <v>63.959973315543692</v>
      </c>
    </row>
    <row r="162" spans="1:7" x14ac:dyDescent="0.3">
      <c r="A162" s="28">
        <v>43</v>
      </c>
      <c r="B162" s="29">
        <v>231</v>
      </c>
      <c r="C162" s="50" t="s">
        <v>153</v>
      </c>
      <c r="D162" s="51">
        <v>2400</v>
      </c>
      <c r="E162" s="30">
        <v>2400</v>
      </c>
      <c r="F162" s="31">
        <v>0</v>
      </c>
      <c r="G162" s="32">
        <f t="shared" si="6"/>
        <v>0</v>
      </c>
    </row>
    <row r="163" spans="1:7" ht="28.2" x14ac:dyDescent="0.3">
      <c r="A163" s="28">
        <v>43</v>
      </c>
      <c r="B163" s="29">
        <v>233</v>
      </c>
      <c r="C163" s="50" t="s">
        <v>154</v>
      </c>
      <c r="D163" s="51">
        <v>608</v>
      </c>
      <c r="E163" s="30">
        <v>608</v>
      </c>
      <c r="F163" s="31">
        <v>0</v>
      </c>
      <c r="G163" s="32">
        <f t="shared" si="6"/>
        <v>0</v>
      </c>
    </row>
    <row r="164" spans="1:7" ht="28.2" x14ac:dyDescent="0.3">
      <c r="A164" s="28">
        <v>43</v>
      </c>
      <c r="B164" s="29">
        <v>233</v>
      </c>
      <c r="C164" s="50" t="s">
        <v>155</v>
      </c>
      <c r="D164" s="51">
        <v>345</v>
      </c>
      <c r="E164" s="30">
        <v>345</v>
      </c>
      <c r="F164" s="31">
        <v>197.48</v>
      </c>
      <c r="G164" s="32">
        <f t="shared" si="6"/>
        <v>57.240579710144928</v>
      </c>
    </row>
    <row r="165" spans="1:7" ht="28.2" x14ac:dyDescent="0.3">
      <c r="A165" s="28">
        <v>43</v>
      </c>
      <c r="B165" s="29">
        <v>233</v>
      </c>
      <c r="C165" s="50" t="s">
        <v>156</v>
      </c>
      <c r="D165" s="51">
        <v>6151</v>
      </c>
      <c r="E165" s="30">
        <v>6151</v>
      </c>
      <c r="F165" s="31">
        <v>3328.87</v>
      </c>
      <c r="G165" s="32">
        <f t="shared" si="6"/>
        <v>54.119167615021944</v>
      </c>
    </row>
    <row r="166" spans="1:7" ht="28.2" x14ac:dyDescent="0.3">
      <c r="A166" s="70">
        <v>43</v>
      </c>
      <c r="B166" s="90">
        <v>233</v>
      </c>
      <c r="C166" s="152" t="s">
        <v>157</v>
      </c>
      <c r="D166" s="153">
        <v>5129</v>
      </c>
      <c r="E166" s="154">
        <v>5129</v>
      </c>
      <c r="F166" s="155">
        <v>0</v>
      </c>
      <c r="G166" s="96">
        <f t="shared" si="6"/>
        <v>0</v>
      </c>
    </row>
    <row r="167" spans="1:7" x14ac:dyDescent="0.3">
      <c r="A167" s="66">
        <v>43</v>
      </c>
      <c r="B167" s="29">
        <v>233</v>
      </c>
      <c r="C167" s="50" t="s">
        <v>158</v>
      </c>
      <c r="D167" s="51">
        <v>34970</v>
      </c>
      <c r="E167" s="30">
        <v>0</v>
      </c>
      <c r="F167" s="31">
        <v>0</v>
      </c>
      <c r="G167" s="32" t="e">
        <f t="shared" si="6"/>
        <v>#DIV/0!</v>
      </c>
    </row>
    <row r="168" spans="1:7" ht="28.8" thickBot="1" x14ac:dyDescent="0.35">
      <c r="A168" s="156">
        <v>43</v>
      </c>
      <c r="B168" s="71">
        <v>233</v>
      </c>
      <c r="C168" s="157" t="s">
        <v>159</v>
      </c>
      <c r="D168" s="93">
        <v>9000</v>
      </c>
      <c r="E168" s="30">
        <v>9000</v>
      </c>
      <c r="F168" s="75">
        <v>0</v>
      </c>
      <c r="G168" s="96">
        <f t="shared" si="6"/>
        <v>0</v>
      </c>
    </row>
    <row r="169" spans="1:7" ht="16.2" thickBot="1" x14ac:dyDescent="0.35">
      <c r="A169" s="344" t="s">
        <v>160</v>
      </c>
      <c r="B169" s="345"/>
      <c r="C169" s="346"/>
      <c r="D169" s="158">
        <f>SUM(D170:D177)</f>
        <v>2600357</v>
      </c>
      <c r="E169" s="159">
        <f>SUM(E170:E177)</f>
        <v>2012166</v>
      </c>
      <c r="F169" s="148">
        <f>SUM(F170:F177)</f>
        <v>617227.22</v>
      </c>
      <c r="G169" s="160">
        <f>PRODUCT(F169,100/E169)</f>
        <v>30.674766396013052</v>
      </c>
    </row>
    <row r="170" spans="1:7" x14ac:dyDescent="0.3">
      <c r="A170" s="150">
        <v>111</v>
      </c>
      <c r="B170" s="151">
        <v>322001</v>
      </c>
      <c r="C170" s="151" t="s">
        <v>161</v>
      </c>
      <c r="D170" s="84">
        <v>152337</v>
      </c>
      <c r="E170" s="84">
        <v>152337</v>
      </c>
      <c r="F170" s="85">
        <v>0</v>
      </c>
      <c r="G170" s="96">
        <f t="shared" si="6"/>
        <v>0</v>
      </c>
    </row>
    <row r="171" spans="1:7" ht="28.2" x14ac:dyDescent="0.3">
      <c r="A171" s="28">
        <v>111</v>
      </c>
      <c r="B171" s="29">
        <v>322001</v>
      </c>
      <c r="C171" s="161" t="s">
        <v>162</v>
      </c>
      <c r="D171" s="162">
        <v>237358</v>
      </c>
      <c r="E171" s="30">
        <v>237358</v>
      </c>
      <c r="F171" s="31">
        <v>0</v>
      </c>
      <c r="G171" s="96">
        <f t="shared" si="6"/>
        <v>0</v>
      </c>
    </row>
    <row r="172" spans="1:7" ht="28.2" x14ac:dyDescent="0.3">
      <c r="A172" s="40">
        <v>111</v>
      </c>
      <c r="B172" s="42">
        <v>322001</v>
      </c>
      <c r="C172" s="87" t="s">
        <v>163</v>
      </c>
      <c r="D172" s="88">
        <v>1230505</v>
      </c>
      <c r="E172" s="43">
        <v>1230505</v>
      </c>
      <c r="F172" s="44">
        <v>571882.93999999994</v>
      </c>
      <c r="G172" s="45">
        <f t="shared" si="6"/>
        <v>46.475466576730689</v>
      </c>
    </row>
    <row r="173" spans="1:7" ht="28.2" x14ac:dyDescent="0.3">
      <c r="A173" s="28">
        <v>111</v>
      </c>
      <c r="B173" s="29">
        <v>322001</v>
      </c>
      <c r="C173" s="50" t="s">
        <v>164</v>
      </c>
      <c r="D173" s="51">
        <v>153921</v>
      </c>
      <c r="E173" s="30">
        <v>148200</v>
      </c>
      <c r="F173" s="31">
        <v>0</v>
      </c>
      <c r="G173" s="96">
        <f t="shared" si="6"/>
        <v>0</v>
      </c>
    </row>
    <row r="174" spans="1:7" ht="28.2" x14ac:dyDescent="0.3">
      <c r="A174" s="28">
        <v>111</v>
      </c>
      <c r="B174" s="29">
        <v>322001</v>
      </c>
      <c r="C174" s="50" t="s">
        <v>165</v>
      </c>
      <c r="D174" s="51">
        <v>315938</v>
      </c>
      <c r="E174" s="30">
        <v>20141</v>
      </c>
      <c r="F174" s="31">
        <v>0</v>
      </c>
      <c r="G174" s="96">
        <f t="shared" si="6"/>
        <v>0</v>
      </c>
    </row>
    <row r="175" spans="1:7" ht="28.2" x14ac:dyDescent="0.3">
      <c r="A175" s="89">
        <v>111</v>
      </c>
      <c r="B175" s="163">
        <v>322001</v>
      </c>
      <c r="C175" s="50" t="s">
        <v>166</v>
      </c>
      <c r="D175" s="51">
        <v>384912</v>
      </c>
      <c r="E175" s="30">
        <v>98239</v>
      </c>
      <c r="F175" s="31">
        <v>17958.78</v>
      </c>
      <c r="G175" s="96">
        <f t="shared" si="6"/>
        <v>18.280703183053571</v>
      </c>
    </row>
    <row r="176" spans="1:7" ht="28.2" x14ac:dyDescent="0.3">
      <c r="A176" s="164">
        <v>111</v>
      </c>
      <c r="B176" s="165">
        <v>322001</v>
      </c>
      <c r="C176" s="166" t="s">
        <v>167</v>
      </c>
      <c r="D176" s="167">
        <v>27386</v>
      </c>
      <c r="E176" s="168">
        <v>27386</v>
      </c>
      <c r="F176" s="169">
        <v>27385.5</v>
      </c>
      <c r="G176" s="45">
        <f t="shared" si="6"/>
        <v>99.998174249616596</v>
      </c>
    </row>
    <row r="177" spans="1:7" ht="28.8" thickBot="1" x14ac:dyDescent="0.35">
      <c r="A177" s="156">
        <v>111</v>
      </c>
      <c r="B177" s="71">
        <v>322001</v>
      </c>
      <c r="C177" s="157" t="s">
        <v>168</v>
      </c>
      <c r="D177" s="170">
        <v>98000</v>
      </c>
      <c r="E177" s="74">
        <v>98000</v>
      </c>
      <c r="F177" s="75">
        <v>0</v>
      </c>
      <c r="G177" s="96">
        <f t="shared" si="6"/>
        <v>0</v>
      </c>
    </row>
    <row r="178" spans="1:7" ht="16.2" thickBot="1" x14ac:dyDescent="0.35">
      <c r="A178" s="370" t="s">
        <v>169</v>
      </c>
      <c r="B178" s="371"/>
      <c r="C178" s="372"/>
      <c r="D178" s="171"/>
      <c r="E178" s="172"/>
      <c r="F178" s="173"/>
      <c r="G178" s="174"/>
    </row>
    <row r="179" spans="1:7" ht="15" thickBot="1" x14ac:dyDescent="0.35">
      <c r="A179" s="175"/>
      <c r="B179" s="176"/>
      <c r="C179" s="176"/>
      <c r="D179" s="176"/>
      <c r="E179" s="177"/>
      <c r="F179" s="178"/>
      <c r="G179" s="179"/>
    </row>
    <row r="180" spans="1:7" ht="18.600000000000001" thickTop="1" thickBot="1" x14ac:dyDescent="0.35">
      <c r="A180" s="373" t="s">
        <v>170</v>
      </c>
      <c r="B180" s="374"/>
      <c r="C180" s="374"/>
      <c r="D180" s="180">
        <f>SUM(D169,D151)</f>
        <v>2807028</v>
      </c>
      <c r="E180" s="181">
        <f>SUM(E169,E151)</f>
        <v>2172060</v>
      </c>
      <c r="F180" s="182">
        <f>SUM(F178,F169,F151)</f>
        <v>650177.77</v>
      </c>
      <c r="G180" s="183">
        <f>PRODUCT(F180,100/E180)</f>
        <v>29.933692899827811</v>
      </c>
    </row>
    <row r="181" spans="1:7" ht="18.600000000000001" thickTop="1" thickBot="1" x14ac:dyDescent="0.35">
      <c r="A181" s="184"/>
      <c r="B181" s="185"/>
      <c r="C181" s="186"/>
      <c r="D181" s="186"/>
      <c r="E181" s="187"/>
      <c r="F181" s="188"/>
      <c r="G181" s="189"/>
    </row>
    <row r="182" spans="1:7" ht="70.8" thickTop="1" thickBot="1" x14ac:dyDescent="0.35">
      <c r="A182" s="375" t="s">
        <v>171</v>
      </c>
      <c r="B182" s="376"/>
      <c r="C182" s="376"/>
      <c r="D182" s="190" t="s">
        <v>30</v>
      </c>
      <c r="E182" s="191" t="s">
        <v>172</v>
      </c>
      <c r="F182" s="192" t="s">
        <v>0</v>
      </c>
      <c r="G182" s="193" t="s">
        <v>32</v>
      </c>
    </row>
    <row r="183" spans="1:7" ht="15.6" thickTop="1" thickBot="1" x14ac:dyDescent="0.35">
      <c r="A183" s="351"/>
      <c r="B183" s="352"/>
      <c r="C183" s="353"/>
      <c r="D183" s="143" t="s">
        <v>140</v>
      </c>
      <c r="E183" s="194" t="s">
        <v>140</v>
      </c>
      <c r="F183" s="195" t="s">
        <v>141</v>
      </c>
      <c r="G183" s="196"/>
    </row>
    <row r="184" spans="1:7" ht="16.2" thickBot="1" x14ac:dyDescent="0.35">
      <c r="A184" s="344" t="s">
        <v>173</v>
      </c>
      <c r="B184" s="345"/>
      <c r="C184" s="346"/>
      <c r="D184" s="158">
        <f>SUM(D185:D193)</f>
        <v>575677</v>
      </c>
      <c r="E184" s="159">
        <f>SUM(E185:E193)</f>
        <v>575677</v>
      </c>
      <c r="F184" s="148">
        <f>SUM(F185:F193)</f>
        <v>304941.95</v>
      </c>
      <c r="G184" s="160">
        <f>PRODUCT(F184,100/E184)</f>
        <v>52.971014996256585</v>
      </c>
    </row>
    <row r="185" spans="1:7" x14ac:dyDescent="0.3">
      <c r="A185" s="197">
        <v>1319</v>
      </c>
      <c r="B185" s="198">
        <v>453</v>
      </c>
      <c r="C185" s="198" t="s">
        <v>174</v>
      </c>
      <c r="D185" s="199">
        <v>10466</v>
      </c>
      <c r="E185" s="199">
        <v>10466</v>
      </c>
      <c r="F185" s="117">
        <v>10466.06</v>
      </c>
      <c r="G185" s="45">
        <f t="shared" ref="G185:G197" si="7">PRODUCT(F185,100/E185)</f>
        <v>100.00057328492261</v>
      </c>
    </row>
    <row r="186" spans="1:7" x14ac:dyDescent="0.3">
      <c r="A186" s="40">
        <v>1319</v>
      </c>
      <c r="B186" s="42">
        <v>453</v>
      </c>
      <c r="C186" s="42" t="s">
        <v>175</v>
      </c>
      <c r="D186" s="43">
        <v>16760</v>
      </c>
      <c r="E186" s="43">
        <v>16760</v>
      </c>
      <c r="F186" s="44">
        <v>16760.259999999998</v>
      </c>
      <c r="G186" s="45">
        <f t="shared" si="7"/>
        <v>100.00155131264916</v>
      </c>
    </row>
    <row r="187" spans="1:7" ht="28.2" x14ac:dyDescent="0.3">
      <c r="A187" s="40">
        <v>46</v>
      </c>
      <c r="B187" s="41">
        <v>454001</v>
      </c>
      <c r="C187" s="87" t="s">
        <v>176</v>
      </c>
      <c r="D187" s="88">
        <v>368541</v>
      </c>
      <c r="E187" s="43">
        <v>368541</v>
      </c>
      <c r="F187" s="44">
        <v>221769.58</v>
      </c>
      <c r="G187" s="45">
        <f t="shared" si="7"/>
        <v>60.175009022062667</v>
      </c>
    </row>
    <row r="188" spans="1:7" x14ac:dyDescent="0.3">
      <c r="A188" s="40">
        <v>46</v>
      </c>
      <c r="B188" s="41">
        <v>454001</v>
      </c>
      <c r="C188" s="42" t="s">
        <v>177</v>
      </c>
      <c r="D188" s="43">
        <v>93800</v>
      </c>
      <c r="E188" s="43">
        <v>93800</v>
      </c>
      <c r="F188" s="44">
        <v>0</v>
      </c>
      <c r="G188" s="45">
        <f t="shared" si="7"/>
        <v>0</v>
      </c>
    </row>
    <row r="189" spans="1:7" x14ac:dyDescent="0.3">
      <c r="A189" s="40">
        <v>46</v>
      </c>
      <c r="B189" s="41">
        <v>454002</v>
      </c>
      <c r="C189" s="42" t="s">
        <v>178</v>
      </c>
      <c r="D189" s="43">
        <v>16553</v>
      </c>
      <c r="E189" s="43">
        <v>16553</v>
      </c>
      <c r="F189" s="44">
        <v>1247.4000000000001</v>
      </c>
      <c r="G189" s="45">
        <f t="shared" si="7"/>
        <v>7.5357941158702353</v>
      </c>
    </row>
    <row r="190" spans="1:7" x14ac:dyDescent="0.3">
      <c r="A190" s="40">
        <v>46</v>
      </c>
      <c r="B190" s="41">
        <v>454002</v>
      </c>
      <c r="C190" s="42" t="s">
        <v>179</v>
      </c>
      <c r="D190" s="43">
        <v>35557</v>
      </c>
      <c r="E190" s="43">
        <v>35557</v>
      </c>
      <c r="F190" s="44">
        <v>35557</v>
      </c>
      <c r="G190" s="45">
        <f t="shared" si="7"/>
        <v>100</v>
      </c>
    </row>
    <row r="191" spans="1:7" x14ac:dyDescent="0.3">
      <c r="A191" s="40">
        <v>46</v>
      </c>
      <c r="B191" s="41">
        <v>454002</v>
      </c>
      <c r="C191" s="42" t="s">
        <v>180</v>
      </c>
      <c r="D191" s="43">
        <v>19000</v>
      </c>
      <c r="E191" s="43">
        <v>19000</v>
      </c>
      <c r="F191" s="44">
        <v>5555.15</v>
      </c>
      <c r="G191" s="45">
        <f t="shared" si="7"/>
        <v>29.237631578947365</v>
      </c>
    </row>
    <row r="192" spans="1:7" x14ac:dyDescent="0.3">
      <c r="A192" s="40">
        <v>46</v>
      </c>
      <c r="B192" s="41">
        <v>454002</v>
      </c>
      <c r="C192" s="42" t="s">
        <v>181</v>
      </c>
      <c r="D192" s="43">
        <v>4100</v>
      </c>
      <c r="E192" s="43">
        <v>4100</v>
      </c>
      <c r="F192" s="44">
        <v>2686.5</v>
      </c>
      <c r="G192" s="45">
        <f t="shared" si="7"/>
        <v>65.524390243902445</v>
      </c>
    </row>
    <row r="193" spans="1:7" ht="28.8" thickBot="1" x14ac:dyDescent="0.35">
      <c r="A193" s="200">
        <v>46</v>
      </c>
      <c r="B193" s="201">
        <v>454002</v>
      </c>
      <c r="C193" s="202" t="s">
        <v>182</v>
      </c>
      <c r="D193" s="203">
        <v>10900</v>
      </c>
      <c r="E193" s="194">
        <v>10900</v>
      </c>
      <c r="F193" s="195">
        <v>10900</v>
      </c>
      <c r="G193" s="45">
        <f t="shared" si="7"/>
        <v>100</v>
      </c>
    </row>
    <row r="194" spans="1:7" ht="16.2" thickBot="1" x14ac:dyDescent="0.35">
      <c r="A194" s="356" t="s">
        <v>183</v>
      </c>
      <c r="B194" s="357"/>
      <c r="C194" s="357"/>
      <c r="D194" s="204">
        <f>SUM(D195:D197)</f>
        <v>610139</v>
      </c>
      <c r="E194" s="159">
        <f>SUM(E195:E197)</f>
        <v>1172159</v>
      </c>
      <c r="F194" s="148">
        <f>SUM(F195:F197)</f>
        <v>629747.92999999993</v>
      </c>
      <c r="G194" s="160">
        <f>PRODUCT(F194,100/E194)</f>
        <v>53.725469838136284</v>
      </c>
    </row>
    <row r="195" spans="1:7" x14ac:dyDescent="0.3">
      <c r="A195" s="197">
        <v>52</v>
      </c>
      <c r="B195" s="116">
        <v>513002</v>
      </c>
      <c r="C195" s="198" t="s">
        <v>184</v>
      </c>
      <c r="D195" s="199">
        <v>610139</v>
      </c>
      <c r="E195" s="199">
        <v>610139</v>
      </c>
      <c r="F195" s="117">
        <v>351587.93</v>
      </c>
      <c r="G195" s="45">
        <f t="shared" si="7"/>
        <v>57.624234805511534</v>
      </c>
    </row>
    <row r="196" spans="1:7" ht="28.2" x14ac:dyDescent="0.3">
      <c r="A196" s="28">
        <v>52</v>
      </c>
      <c r="B196" s="205">
        <v>513002</v>
      </c>
      <c r="C196" s="50" t="s">
        <v>185</v>
      </c>
      <c r="D196" s="206">
        <v>0</v>
      </c>
      <c r="E196" s="205">
        <v>283860</v>
      </c>
      <c r="F196" s="31">
        <v>0</v>
      </c>
      <c r="G196" s="45">
        <f t="shared" si="7"/>
        <v>0</v>
      </c>
    </row>
    <row r="197" spans="1:7" ht="28.8" thickBot="1" x14ac:dyDescent="0.35">
      <c r="A197" s="207">
        <v>52</v>
      </c>
      <c r="B197" s="103">
        <v>513002</v>
      </c>
      <c r="C197" s="101" t="s">
        <v>186</v>
      </c>
      <c r="D197" s="102">
        <v>0</v>
      </c>
      <c r="E197" s="103">
        <v>278160</v>
      </c>
      <c r="F197" s="104">
        <v>278160</v>
      </c>
      <c r="G197" s="56">
        <f t="shared" si="7"/>
        <v>100</v>
      </c>
    </row>
    <row r="198" spans="1:7" ht="15.6" thickTop="1" thickBot="1" x14ac:dyDescent="0.35">
      <c r="A198" s="208"/>
      <c r="B198" s="209"/>
      <c r="C198" s="209"/>
      <c r="D198" s="209"/>
      <c r="E198" s="210"/>
      <c r="F198" s="211"/>
      <c r="G198" s="212"/>
    </row>
    <row r="199" spans="1:7" ht="18.600000000000001" thickTop="1" thickBot="1" x14ac:dyDescent="0.35">
      <c r="A199" s="358" t="s">
        <v>187</v>
      </c>
      <c r="B199" s="359"/>
      <c r="C199" s="360"/>
      <c r="D199" s="213">
        <f>SUM(D194,D184)</f>
        <v>1185816</v>
      </c>
      <c r="E199" s="214">
        <f>SUM(E194,E184)</f>
        <v>1747836</v>
      </c>
      <c r="F199" s="215">
        <f>SUM(F194,F184)</f>
        <v>934689.87999999989</v>
      </c>
      <c r="G199" s="216">
        <f>PRODUCT(F199,100/E199)</f>
        <v>53.476978389276788</v>
      </c>
    </row>
    <row r="200" spans="1:7" ht="18.600000000000001" thickTop="1" thickBot="1" x14ac:dyDescent="0.35">
      <c r="A200" s="217"/>
      <c r="B200" s="218"/>
      <c r="C200" s="218"/>
      <c r="D200" s="218"/>
      <c r="E200" s="219"/>
      <c r="F200" s="220"/>
      <c r="G200" s="221"/>
    </row>
    <row r="201" spans="1:7" ht="18.600000000000001" thickTop="1" thickBot="1" x14ac:dyDescent="0.35">
      <c r="A201" s="361" t="s">
        <v>188</v>
      </c>
      <c r="B201" s="362"/>
      <c r="C201" s="363"/>
      <c r="D201" s="222"/>
      <c r="E201" s="223"/>
      <c r="F201" s="224"/>
      <c r="G201" s="225"/>
    </row>
    <row r="202" spans="1:7" ht="15" thickTop="1" x14ac:dyDescent="0.3">
      <c r="A202" s="364" t="s">
        <v>25</v>
      </c>
      <c r="B202" s="365"/>
      <c r="C202" s="366"/>
      <c r="D202" s="226">
        <v>3440972</v>
      </c>
      <c r="E202" s="116">
        <f>SUM(E147)</f>
        <v>3591220</v>
      </c>
      <c r="F202" s="85">
        <f>SUM(F147)</f>
        <v>3474859.0300000003</v>
      </c>
      <c r="G202" s="227">
        <f t="shared" ref="G202:G208" si="8">PRODUCT(F202,100/E202)</f>
        <v>96.759848463753272</v>
      </c>
    </row>
    <row r="203" spans="1:7" x14ac:dyDescent="0.3">
      <c r="A203" s="367" t="s">
        <v>189</v>
      </c>
      <c r="B203" s="368"/>
      <c r="C203" s="369"/>
      <c r="D203" s="228">
        <v>2807028</v>
      </c>
      <c r="E203" s="41">
        <f>SUM(E180)</f>
        <v>2172060</v>
      </c>
      <c r="F203" s="117">
        <f>SUM(F180)</f>
        <v>650177.77</v>
      </c>
      <c r="G203" s="45">
        <f t="shared" si="8"/>
        <v>29.933692899827811</v>
      </c>
    </row>
    <row r="204" spans="1:7" x14ac:dyDescent="0.3">
      <c r="A204" s="367" t="s">
        <v>190</v>
      </c>
      <c r="B204" s="368"/>
      <c r="C204" s="369"/>
      <c r="D204" s="228">
        <v>1185816</v>
      </c>
      <c r="E204" s="41">
        <f>SUM(E199)</f>
        <v>1747836</v>
      </c>
      <c r="F204" s="44">
        <f>SUM(F199)</f>
        <v>934689.87999999989</v>
      </c>
      <c r="G204" s="45">
        <f t="shared" si="8"/>
        <v>53.476978389276788</v>
      </c>
    </row>
    <row r="205" spans="1:7" x14ac:dyDescent="0.3">
      <c r="A205" s="367" t="s">
        <v>191</v>
      </c>
      <c r="B205" s="368"/>
      <c r="C205" s="369"/>
      <c r="D205" s="228">
        <v>77899</v>
      </c>
      <c r="E205" s="41">
        <v>95561</v>
      </c>
      <c r="F205" s="44">
        <v>96581.81</v>
      </c>
      <c r="G205" s="45">
        <f t="shared" si="8"/>
        <v>101.06822867069202</v>
      </c>
    </row>
    <row r="206" spans="1:7" ht="15" thickBot="1" x14ac:dyDescent="0.35">
      <c r="A206" s="367" t="s">
        <v>192</v>
      </c>
      <c r="B206" s="368"/>
      <c r="C206" s="369"/>
      <c r="D206" s="228"/>
      <c r="E206" s="41">
        <v>0</v>
      </c>
      <c r="F206" s="44">
        <v>0</v>
      </c>
      <c r="G206" s="45" t="e">
        <f t="shared" si="8"/>
        <v>#DIV/0!</v>
      </c>
    </row>
    <row r="207" spans="1:7" ht="18.600000000000001" thickTop="1" thickBot="1" x14ac:dyDescent="0.35">
      <c r="A207" s="377" t="s">
        <v>193</v>
      </c>
      <c r="B207" s="378"/>
      <c r="C207" s="379"/>
      <c r="D207" s="229">
        <f>SUM(D202:D206)</f>
        <v>7511715</v>
      </c>
      <c r="E207" s="230">
        <f>SUM(E202:E206)</f>
        <v>7606677</v>
      </c>
      <c r="F207" s="182">
        <f>SUM(F202:F206)</f>
        <v>5156308.4899999993</v>
      </c>
      <c r="G207" s="216">
        <f>PRODUCT(F207,100/E207)</f>
        <v>67.786610237295463</v>
      </c>
    </row>
    <row r="208" spans="1:7" ht="15.6" thickTop="1" thickBot="1" x14ac:dyDescent="0.35">
      <c r="A208" s="4"/>
      <c r="B208" s="4"/>
      <c r="C208" s="231" t="s">
        <v>194</v>
      </c>
      <c r="D208" s="232"/>
      <c r="E208" s="233">
        <f>SUM(E205,E202)</f>
        <v>3686781</v>
      </c>
      <c r="F208" s="234">
        <f>SUM(F205,F202)</f>
        <v>3571440.8400000003</v>
      </c>
      <c r="G208" s="235">
        <f t="shared" si="8"/>
        <v>96.871521253906863</v>
      </c>
    </row>
    <row r="209" spans="1:11" ht="17.399999999999999" x14ac:dyDescent="0.3">
      <c r="A209" s="236"/>
      <c r="B209" s="236"/>
      <c r="C209" s="236"/>
      <c r="D209" s="236"/>
      <c r="E209" s="237" t="s">
        <v>195</v>
      </c>
      <c r="F209" s="238">
        <f>SUM(F202)</f>
        <v>3474859.0300000003</v>
      </c>
      <c r="G209" s="239"/>
    </row>
    <row r="210" spans="1:11" ht="28.2" x14ac:dyDescent="0.3">
      <c r="A210" s="4"/>
      <c r="B210" s="4"/>
      <c r="C210" s="4"/>
      <c r="D210" s="4"/>
      <c r="E210" s="240" t="s">
        <v>196</v>
      </c>
      <c r="F210" s="241">
        <v>96581.81</v>
      </c>
      <c r="G210" s="239"/>
    </row>
    <row r="211" spans="1:11" ht="28.8" thickBot="1" x14ac:dyDescent="0.35">
      <c r="A211" s="4"/>
      <c r="B211" s="4"/>
      <c r="C211" s="4"/>
      <c r="D211" s="4"/>
      <c r="E211" s="242" t="s">
        <v>197</v>
      </c>
      <c r="F211" s="243">
        <f>SUM(F209:F210)</f>
        <v>3571440.8400000003</v>
      </c>
      <c r="G211" s="239"/>
    </row>
    <row r="212" spans="1:11" ht="15" thickTop="1" x14ac:dyDescent="0.3">
      <c r="A212" s="4"/>
      <c r="B212" s="4"/>
      <c r="C212" s="4"/>
      <c r="D212" s="4"/>
      <c r="E212" s="239"/>
      <c r="F212" s="244"/>
      <c r="G212" s="239"/>
    </row>
    <row r="213" spans="1:11" ht="15.6" x14ac:dyDescent="0.3">
      <c r="A213" s="311" t="s">
        <v>198</v>
      </c>
      <c r="B213" s="311"/>
      <c r="C213" s="311"/>
      <c r="D213" s="311"/>
      <c r="E213" s="311"/>
      <c r="F213" s="311"/>
      <c r="G213" s="4"/>
    </row>
    <row r="214" spans="1:11" x14ac:dyDescent="0.3">
      <c r="A214" s="4"/>
      <c r="B214" s="4"/>
      <c r="C214" s="4"/>
      <c r="D214" s="4"/>
      <c r="E214" s="4"/>
      <c r="F214" s="4"/>
      <c r="G214" s="4"/>
    </row>
    <row r="215" spans="1:11" ht="15.6" x14ac:dyDescent="0.3">
      <c r="A215" s="311" t="s">
        <v>199</v>
      </c>
      <c r="B215" s="311"/>
      <c r="C215" s="311"/>
      <c r="D215" s="311"/>
      <c r="E215" s="311"/>
      <c r="F215" s="311"/>
      <c r="G215" s="311"/>
    </row>
    <row r="216" spans="1:11" x14ac:dyDescent="0.3">
      <c r="A216" s="4"/>
      <c r="B216" s="4"/>
      <c r="C216" s="4"/>
      <c r="D216" s="4"/>
      <c r="E216" s="4"/>
      <c r="F216" s="4"/>
      <c r="G216" s="4"/>
    </row>
    <row r="217" spans="1:11" x14ac:dyDescent="0.3">
      <c r="A217" s="309" t="s">
        <v>200</v>
      </c>
      <c r="B217" s="309"/>
      <c r="C217" s="309"/>
      <c r="D217" s="309"/>
      <c r="E217" s="309"/>
      <c r="F217" s="309"/>
      <c r="G217" s="309"/>
    </row>
    <row r="218" spans="1:11" x14ac:dyDescent="0.3">
      <c r="A218" s="309" t="s">
        <v>201</v>
      </c>
      <c r="B218" s="309"/>
      <c r="C218" s="309"/>
      <c r="D218" s="309"/>
      <c r="E218" s="309"/>
      <c r="F218" s="309"/>
      <c r="G218" s="309"/>
    </row>
    <row r="219" spans="1:11" x14ac:dyDescent="0.3">
      <c r="A219" s="309" t="s">
        <v>202</v>
      </c>
      <c r="B219" s="309"/>
      <c r="C219" s="309"/>
      <c r="D219" s="309"/>
      <c r="E219" s="309"/>
      <c r="F219" s="309"/>
      <c r="G219" s="309"/>
    </row>
    <row r="220" spans="1:11" x14ac:dyDescent="0.3">
      <c r="A220" s="309" t="s">
        <v>203</v>
      </c>
      <c r="B220" s="309"/>
      <c r="C220" s="309"/>
      <c r="D220" s="309"/>
      <c r="E220" s="309"/>
      <c r="F220" s="309"/>
      <c r="G220" s="309"/>
    </row>
    <row r="221" spans="1:11" x14ac:dyDescent="0.3">
      <c r="A221" s="309" t="s">
        <v>204</v>
      </c>
      <c r="B221" s="309"/>
      <c r="C221" s="309"/>
      <c r="D221" s="309"/>
      <c r="E221" s="309"/>
      <c r="F221" s="309"/>
      <c r="G221" s="309"/>
    </row>
    <row r="222" spans="1:11" x14ac:dyDescent="0.3">
      <c r="A222" s="309" t="s">
        <v>205</v>
      </c>
      <c r="B222" s="309"/>
      <c r="C222" s="309"/>
      <c r="D222" s="309"/>
      <c r="E222" s="309"/>
      <c r="F222" s="309"/>
      <c r="G222" s="309"/>
      <c r="H222" s="4"/>
      <c r="I222" s="4"/>
      <c r="J222" s="4"/>
      <c r="K222" s="4"/>
    </row>
    <row r="223" spans="1:11" x14ac:dyDescent="0.3">
      <c r="A223" s="309" t="s">
        <v>206</v>
      </c>
      <c r="B223" s="309"/>
      <c r="C223" s="309"/>
      <c r="D223" s="309"/>
      <c r="E223" s="309"/>
      <c r="F223" s="309"/>
      <c r="G223" s="309"/>
      <c r="H223" s="4"/>
      <c r="I223" s="4"/>
      <c r="J223" s="4"/>
      <c r="K223" s="4"/>
    </row>
    <row r="224" spans="1:11" x14ac:dyDescent="0.3">
      <c r="A224" s="309" t="s">
        <v>207</v>
      </c>
      <c r="B224" s="309"/>
      <c r="C224" s="309"/>
      <c r="D224" s="309"/>
      <c r="E224" s="309"/>
      <c r="F224" s="309"/>
      <c r="G224" s="309"/>
      <c r="H224" s="4"/>
      <c r="I224" s="4"/>
      <c r="J224" s="4"/>
      <c r="K224" s="4"/>
    </row>
    <row r="225" spans="1:11" x14ac:dyDescent="0.3">
      <c r="A225" s="309" t="s">
        <v>208</v>
      </c>
      <c r="B225" s="309"/>
      <c r="C225" s="309"/>
      <c r="D225" s="309"/>
      <c r="E225" s="309"/>
      <c r="F225" s="309"/>
      <c r="G225" s="309"/>
      <c r="H225" s="4"/>
      <c r="I225" s="4"/>
      <c r="J225" s="4"/>
      <c r="K225" s="4"/>
    </row>
    <row r="226" spans="1:11" x14ac:dyDescent="0.3">
      <c r="A226" s="309" t="s">
        <v>209</v>
      </c>
      <c r="B226" s="309"/>
      <c r="C226" s="309"/>
      <c r="D226" s="309"/>
      <c r="E226" s="309"/>
      <c r="F226" s="309"/>
      <c r="G226" s="309"/>
      <c r="H226" s="4"/>
      <c r="I226" s="4"/>
      <c r="J226" s="4"/>
      <c r="K226" s="4"/>
    </row>
    <row r="227" spans="1:11" x14ac:dyDescent="0.3">
      <c r="A227" s="309" t="s">
        <v>210</v>
      </c>
      <c r="B227" s="309"/>
      <c r="C227" s="309"/>
      <c r="D227" s="3"/>
      <c r="E227" s="4"/>
      <c r="F227" s="4"/>
      <c r="G227" s="4"/>
      <c r="H227" s="4"/>
      <c r="I227" s="4"/>
      <c r="J227" s="4"/>
      <c r="K227" s="4"/>
    </row>
    <row r="228" spans="1:11" x14ac:dyDescent="0.3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 x14ac:dyDescent="0.3">
      <c r="A229" s="380" t="s">
        <v>211</v>
      </c>
      <c r="B229" s="380"/>
      <c r="C229" s="380"/>
      <c r="D229" s="380"/>
      <c r="E229" s="380"/>
      <c r="F229" s="310"/>
      <c r="G229" s="4"/>
      <c r="H229" s="4"/>
      <c r="I229" s="4"/>
      <c r="J229" s="4"/>
      <c r="K229" s="4"/>
    </row>
    <row r="230" spans="1:11" x14ac:dyDescent="0.3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 x14ac:dyDescent="0.3">
      <c r="A231" s="4"/>
      <c r="B231" s="309" t="s">
        <v>212</v>
      </c>
      <c r="C231" s="309"/>
      <c r="D231" s="309"/>
      <c r="E231" s="309"/>
      <c r="F231" s="309"/>
      <c r="G231" s="309"/>
      <c r="H231" s="4"/>
      <c r="I231" s="4"/>
      <c r="J231" s="4"/>
      <c r="K231" s="4"/>
    </row>
    <row r="232" spans="1:11" x14ac:dyDescent="0.3">
      <c r="A232" s="314" t="s">
        <v>213</v>
      </c>
      <c r="B232" s="314"/>
      <c r="C232" s="314"/>
      <c r="D232" s="314"/>
      <c r="E232" s="314"/>
      <c r="F232" s="314"/>
      <c r="G232" s="314"/>
      <c r="H232" s="4"/>
      <c r="I232" s="4"/>
      <c r="J232" s="4"/>
      <c r="K232" s="4"/>
    </row>
    <row r="233" spans="1:11" ht="16.5" customHeight="1" x14ac:dyDescent="0.3">
      <c r="A233" s="309" t="s">
        <v>214</v>
      </c>
      <c r="B233" s="309"/>
      <c r="C233" s="309"/>
      <c r="D233" s="309"/>
      <c r="E233" s="309"/>
      <c r="F233" s="309"/>
      <c r="G233" s="309"/>
      <c r="H233" s="4"/>
      <c r="I233" s="4"/>
      <c r="J233" s="4"/>
      <c r="K233" s="4"/>
    </row>
    <row r="234" spans="1:11" x14ac:dyDescent="0.3">
      <c r="A234" s="309" t="s">
        <v>215</v>
      </c>
      <c r="B234" s="309"/>
      <c r="C234" s="309"/>
      <c r="D234" s="309"/>
      <c r="E234" s="309"/>
      <c r="F234" s="309"/>
      <c r="G234" s="309"/>
      <c r="H234" s="4"/>
      <c r="I234" s="4"/>
      <c r="J234" s="4"/>
      <c r="K234" s="4"/>
    </row>
    <row r="235" spans="1:11" x14ac:dyDescent="0.3">
      <c r="A235" s="309" t="s">
        <v>216</v>
      </c>
      <c r="B235" s="309"/>
      <c r="C235" s="309"/>
      <c r="D235" s="309"/>
      <c r="E235" s="309"/>
      <c r="F235" s="3"/>
      <c r="G235" s="3"/>
      <c r="H235" s="4"/>
      <c r="I235" s="4"/>
      <c r="J235" s="4"/>
      <c r="K235" s="4"/>
    </row>
    <row r="236" spans="1:11" x14ac:dyDescent="0.3">
      <c r="A236" s="309" t="s">
        <v>217</v>
      </c>
      <c r="B236" s="309"/>
      <c r="C236" s="309"/>
      <c r="D236" s="309"/>
      <c r="E236" s="309"/>
      <c r="F236" s="309"/>
      <c r="G236" s="309"/>
      <c r="H236" s="4"/>
      <c r="I236" s="4"/>
      <c r="J236" s="4"/>
      <c r="K236" s="4"/>
    </row>
    <row r="237" spans="1:11" ht="34.200000000000003" customHeight="1" x14ac:dyDescent="0.3">
      <c r="A237" s="314" t="s">
        <v>218</v>
      </c>
      <c r="B237" s="381"/>
      <c r="C237" s="381"/>
      <c r="D237" s="381"/>
      <c r="E237" s="381"/>
      <c r="F237" s="381"/>
      <c r="G237" s="3"/>
      <c r="H237" s="4"/>
      <c r="I237" s="4"/>
      <c r="J237" s="4"/>
      <c r="K237" s="4"/>
    </row>
    <row r="238" spans="1:11" x14ac:dyDescent="0.3">
      <c r="A238" s="3"/>
      <c r="B238" s="3"/>
      <c r="C238" s="3"/>
      <c r="D238" s="3"/>
      <c r="E238" s="3"/>
      <c r="F238" s="3"/>
      <c r="G238" s="3"/>
      <c r="H238" s="4"/>
      <c r="I238" s="4"/>
      <c r="J238" s="4"/>
      <c r="K238" s="4"/>
    </row>
    <row r="239" spans="1:11" ht="17.399999999999999" x14ac:dyDescent="0.3">
      <c r="A239" s="3"/>
      <c r="B239" s="245" t="s">
        <v>219</v>
      </c>
      <c r="C239" s="3"/>
      <c r="D239" s="3"/>
      <c r="E239" s="3"/>
      <c r="F239" s="3"/>
      <c r="G239" s="3"/>
      <c r="H239" s="4"/>
      <c r="I239" s="4"/>
      <c r="J239" s="4"/>
      <c r="K239" s="4"/>
    </row>
    <row r="240" spans="1:11" ht="17.399999999999999" x14ac:dyDescent="0.3">
      <c r="A240" s="3"/>
      <c r="B240" s="245"/>
      <c r="C240" s="3"/>
      <c r="D240" s="3"/>
      <c r="E240" s="3"/>
      <c r="F240" s="3"/>
      <c r="G240" s="3"/>
      <c r="H240" s="4"/>
      <c r="I240" s="4"/>
      <c r="J240" s="4"/>
      <c r="K240" s="4"/>
    </row>
    <row r="241" spans="1:11" ht="17.399999999999999" x14ac:dyDescent="0.3">
      <c r="A241" s="245" t="s">
        <v>222</v>
      </c>
      <c r="B241" s="236"/>
      <c r="C241" s="3"/>
      <c r="D241" s="3"/>
      <c r="E241" s="247" t="s">
        <v>224</v>
      </c>
      <c r="F241" s="3"/>
      <c r="G241" s="3"/>
      <c r="H241" s="4"/>
      <c r="I241" s="4"/>
      <c r="J241" s="4"/>
      <c r="K241" s="4"/>
    </row>
    <row r="242" spans="1:11" ht="17.399999999999999" x14ac:dyDescent="0.3">
      <c r="A242" s="4"/>
      <c r="B242" s="246" t="s">
        <v>220</v>
      </c>
      <c r="C242" s="245"/>
      <c r="D242" s="245"/>
      <c r="E242" s="3" t="s">
        <v>227</v>
      </c>
      <c r="F242" s="4"/>
      <c r="G242" s="245"/>
      <c r="H242" s="4"/>
      <c r="I242" s="4"/>
      <c r="J242" s="4"/>
      <c r="K242" s="4"/>
    </row>
    <row r="243" spans="1:11" x14ac:dyDescent="0.3">
      <c r="A243" s="4"/>
      <c r="B243" s="3" t="s">
        <v>221</v>
      </c>
      <c r="C243" s="4"/>
      <c r="D243" s="4"/>
      <c r="E243" s="3" t="s">
        <v>229</v>
      </c>
      <c r="F243" s="4"/>
      <c r="G243" s="4"/>
      <c r="H243" s="4"/>
      <c r="I243" s="4"/>
      <c r="J243" s="4"/>
      <c r="K243" s="4"/>
    </row>
    <row r="244" spans="1:11" ht="15.6" x14ac:dyDescent="0.3">
      <c r="A244" s="5"/>
      <c r="B244" s="3" t="s">
        <v>223</v>
      </c>
      <c r="C244" s="5"/>
      <c r="D244" s="5"/>
      <c r="E244" s="3" t="s">
        <v>229</v>
      </c>
      <c r="F244" s="4"/>
      <c r="G244" s="4"/>
      <c r="H244" s="4"/>
      <c r="I244" s="4"/>
      <c r="J244" s="4"/>
      <c r="K244" s="4"/>
    </row>
    <row r="245" spans="1:11" x14ac:dyDescent="0.3">
      <c r="A245" s="4"/>
      <c r="B245" s="3" t="s">
        <v>225</v>
      </c>
      <c r="C245" s="246"/>
      <c r="D245" s="246"/>
      <c r="E245" s="3"/>
      <c r="F245" s="4"/>
      <c r="G245" s="4"/>
      <c r="H245" s="4"/>
      <c r="I245" s="4"/>
      <c r="J245" s="4"/>
      <c r="K245" s="4"/>
    </row>
    <row r="246" spans="1:11" x14ac:dyDescent="0.3">
      <c r="A246" s="4"/>
      <c r="B246" s="4" t="s">
        <v>226</v>
      </c>
      <c r="C246" s="3"/>
      <c r="D246" s="3"/>
      <c r="E246" s="3" t="s">
        <v>231</v>
      </c>
      <c r="F246" s="4"/>
      <c r="G246" s="4"/>
      <c r="H246" s="4"/>
      <c r="I246" s="4"/>
      <c r="J246" s="4"/>
      <c r="K246" s="4"/>
    </row>
    <row r="247" spans="1:11" x14ac:dyDescent="0.3">
      <c r="A247" s="4"/>
      <c r="B247" s="3" t="s">
        <v>228</v>
      </c>
      <c r="C247" s="3"/>
      <c r="D247" s="3"/>
      <c r="E247" s="3" t="s">
        <v>233</v>
      </c>
      <c r="F247" s="4"/>
      <c r="G247" s="4"/>
      <c r="H247" s="4"/>
      <c r="I247" s="4"/>
      <c r="J247" s="4"/>
      <c r="K247" s="4"/>
    </row>
    <row r="248" spans="1:11" x14ac:dyDescent="0.3">
      <c r="A248" s="4"/>
      <c r="B248" s="3" t="s">
        <v>230</v>
      </c>
      <c r="C248" s="3"/>
      <c r="D248" s="3"/>
      <c r="E248" s="3" t="s">
        <v>233</v>
      </c>
      <c r="F248" s="4"/>
      <c r="G248" s="4"/>
      <c r="H248" s="4"/>
      <c r="I248" s="4"/>
      <c r="J248" s="4"/>
      <c r="K248" s="4"/>
    </row>
    <row r="249" spans="1:11" x14ac:dyDescent="0.3">
      <c r="A249" s="4"/>
      <c r="B249" s="3"/>
      <c r="C249" s="3"/>
      <c r="D249" s="3"/>
      <c r="E249" s="4" t="s">
        <v>233</v>
      </c>
      <c r="F249" s="4"/>
      <c r="G249" s="4"/>
      <c r="H249" s="4"/>
      <c r="I249" s="4"/>
      <c r="J249" s="4"/>
      <c r="K249" s="4"/>
    </row>
    <row r="250" spans="1:11" ht="15.6" x14ac:dyDescent="0.3">
      <c r="A250" s="6" t="s">
        <v>235</v>
      </c>
      <c r="B250" s="5"/>
      <c r="C250" s="4"/>
      <c r="D250" s="4"/>
      <c r="E250" s="3"/>
      <c r="F250" s="4"/>
      <c r="G250" s="4"/>
      <c r="H250" s="4"/>
      <c r="I250" s="4"/>
      <c r="J250" s="4"/>
      <c r="K250" s="4"/>
    </row>
    <row r="251" spans="1:11" x14ac:dyDescent="0.3">
      <c r="A251" s="4"/>
      <c r="B251" s="3" t="s">
        <v>232</v>
      </c>
      <c r="C251" s="3"/>
      <c r="D251" s="3"/>
      <c r="E251" s="3" t="s">
        <v>239</v>
      </c>
      <c r="F251" s="4"/>
      <c r="G251" s="4"/>
      <c r="H251" s="4"/>
      <c r="I251" s="4"/>
      <c r="J251" s="4"/>
      <c r="K251" s="4"/>
    </row>
    <row r="252" spans="1:11" x14ac:dyDescent="0.3">
      <c r="A252" s="4"/>
      <c r="B252" s="3" t="s">
        <v>234</v>
      </c>
      <c r="C252" s="3"/>
      <c r="D252" s="3"/>
      <c r="E252" s="3" t="s">
        <v>241</v>
      </c>
      <c r="F252" s="4"/>
      <c r="G252" s="4"/>
      <c r="H252" s="4"/>
      <c r="I252" s="4"/>
      <c r="J252" s="4"/>
      <c r="K252" s="4"/>
    </row>
    <row r="253" spans="1:11" ht="15.6" x14ac:dyDescent="0.3">
      <c r="A253" s="5"/>
      <c r="B253" s="3" t="s">
        <v>236</v>
      </c>
      <c r="C253" s="5"/>
      <c r="D253" s="5"/>
      <c r="E253" s="3" t="s">
        <v>243</v>
      </c>
      <c r="F253" s="4"/>
      <c r="G253" s="4"/>
      <c r="H253" s="4"/>
      <c r="I253" s="4"/>
      <c r="J253" s="4"/>
      <c r="K253" s="4"/>
    </row>
    <row r="254" spans="1:11" x14ac:dyDescent="0.3">
      <c r="A254" s="4"/>
      <c r="B254" s="3" t="s">
        <v>237</v>
      </c>
      <c r="C254" s="3"/>
      <c r="D254" s="3"/>
      <c r="E254" s="3" t="s">
        <v>244</v>
      </c>
      <c r="F254" s="4"/>
      <c r="G254" s="4"/>
      <c r="H254" s="4"/>
      <c r="I254" s="4"/>
      <c r="J254" s="4"/>
      <c r="K254" s="4"/>
    </row>
    <row r="255" spans="1:11" x14ac:dyDescent="0.3">
      <c r="A255" s="4"/>
      <c r="B255" s="4" t="s">
        <v>238</v>
      </c>
      <c r="C255" s="3"/>
      <c r="D255" s="3"/>
      <c r="E255" s="3"/>
      <c r="F255" s="4"/>
      <c r="G255" s="4"/>
      <c r="H255" s="4"/>
      <c r="I255" s="4"/>
      <c r="J255" s="4"/>
      <c r="K255" s="4"/>
    </row>
    <row r="256" spans="1:11" x14ac:dyDescent="0.3">
      <c r="A256" s="4"/>
      <c r="B256" s="3" t="s">
        <v>240</v>
      </c>
      <c r="C256" s="3"/>
      <c r="D256" s="3"/>
      <c r="E256" s="3" t="s">
        <v>246</v>
      </c>
      <c r="F256" s="4"/>
      <c r="G256" s="4"/>
      <c r="H256" s="4"/>
      <c r="I256" s="4"/>
      <c r="J256" s="4"/>
      <c r="K256" s="4"/>
    </row>
    <row r="257" spans="1:11" x14ac:dyDescent="0.3">
      <c r="A257" s="4"/>
      <c r="B257" s="4" t="s">
        <v>242</v>
      </c>
      <c r="C257" s="3"/>
      <c r="D257" s="3"/>
      <c r="E257" s="3" t="s">
        <v>248</v>
      </c>
      <c r="F257" s="4"/>
      <c r="G257" s="4"/>
      <c r="H257" s="4"/>
      <c r="I257" s="4"/>
      <c r="J257" s="4"/>
      <c r="K257" s="4"/>
    </row>
    <row r="258" spans="1:11" ht="15.6" x14ac:dyDescent="0.3">
      <c r="A258" s="4"/>
      <c r="B258" s="5"/>
      <c r="C258" s="4"/>
      <c r="D258" s="4"/>
      <c r="E258" s="3" t="s">
        <v>250</v>
      </c>
      <c r="F258" s="4"/>
      <c r="G258" s="4"/>
      <c r="H258" s="4"/>
      <c r="I258" s="4"/>
      <c r="J258" s="4"/>
      <c r="K258" s="4"/>
    </row>
    <row r="259" spans="1:11" ht="15.6" x14ac:dyDescent="0.3">
      <c r="A259" s="6" t="s">
        <v>249</v>
      </c>
      <c r="B259" s="6"/>
      <c r="C259" s="4"/>
      <c r="D259" s="4"/>
      <c r="E259" s="3"/>
      <c r="F259" s="4"/>
      <c r="G259" s="4"/>
      <c r="H259" s="4"/>
      <c r="I259" s="4"/>
      <c r="J259" s="4"/>
      <c r="K259" s="4"/>
    </row>
    <row r="260" spans="1:11" x14ac:dyDescent="0.3">
      <c r="A260" s="4"/>
      <c r="B260" s="3" t="s">
        <v>245</v>
      </c>
      <c r="C260" s="3"/>
      <c r="D260" s="3"/>
      <c r="E260" s="3" t="s">
        <v>251</v>
      </c>
      <c r="F260" s="4"/>
      <c r="G260" s="4"/>
      <c r="H260" s="4"/>
      <c r="I260" s="4"/>
      <c r="J260" s="4"/>
      <c r="K260" s="4"/>
    </row>
    <row r="261" spans="1:11" x14ac:dyDescent="0.3">
      <c r="A261" s="4"/>
      <c r="B261" s="3" t="s">
        <v>247</v>
      </c>
      <c r="C261" s="4"/>
      <c r="D261" s="4"/>
      <c r="E261" s="3" t="s">
        <v>252</v>
      </c>
      <c r="F261" s="4"/>
      <c r="G261" s="4"/>
      <c r="H261" s="4"/>
      <c r="I261" s="4"/>
      <c r="J261" s="4"/>
      <c r="K261" s="4"/>
    </row>
    <row r="262" spans="1:11" x14ac:dyDescent="0.3">
      <c r="A262" s="4"/>
      <c r="B262" s="3"/>
      <c r="C262" s="4"/>
      <c r="D262" s="4"/>
      <c r="E262" s="3"/>
      <c r="F262" s="4"/>
      <c r="G262" s="4"/>
      <c r="H262" s="4"/>
      <c r="I262" s="4"/>
      <c r="J262" s="4"/>
      <c r="K262" s="4"/>
    </row>
    <row r="263" spans="1:11" x14ac:dyDescent="0.3">
      <c r="A263" s="3" t="s">
        <v>253</v>
      </c>
      <c r="B263" s="3"/>
      <c r="C263" s="3"/>
      <c r="D263" s="3"/>
      <c r="E263" s="3"/>
      <c r="F263" s="3"/>
      <c r="G263" s="3"/>
      <c r="H263" s="4"/>
      <c r="I263" s="4"/>
      <c r="J263" s="4"/>
      <c r="K263" s="4"/>
    </row>
    <row r="264" spans="1:11" x14ac:dyDescent="0.3">
      <c r="A264" s="246" t="s">
        <v>254</v>
      </c>
      <c r="B264" s="3"/>
      <c r="C264" s="246"/>
      <c r="D264" s="246"/>
      <c r="E264" s="246"/>
      <c r="F264" s="246"/>
      <c r="G264" s="246"/>
      <c r="H264" s="4"/>
      <c r="I264" s="4"/>
      <c r="J264" s="4"/>
      <c r="K264" s="4"/>
    </row>
    <row r="265" spans="1:11" x14ac:dyDescent="0.3">
      <c r="A265" s="4"/>
      <c r="B265" s="3"/>
      <c r="C265" s="4"/>
      <c r="D265" s="4"/>
      <c r="E265" s="4"/>
      <c r="F265" s="4"/>
      <c r="G265" s="4"/>
      <c r="H265" s="4"/>
      <c r="I265" s="4"/>
      <c r="J265" s="4"/>
      <c r="K265" s="4"/>
    </row>
    <row r="266" spans="1:11" ht="21" customHeight="1" x14ac:dyDescent="0.3">
      <c r="A266" s="314" t="s">
        <v>255</v>
      </c>
      <c r="B266" s="381"/>
      <c r="C266" s="381"/>
      <c r="D266" s="3"/>
      <c r="E266" s="4" t="s">
        <v>256</v>
      </c>
      <c r="F266" s="4" t="s">
        <v>257</v>
      </c>
      <c r="G266" s="4"/>
      <c r="H266" s="4"/>
      <c r="I266" s="4"/>
      <c r="J266" s="4"/>
      <c r="K266" s="4"/>
    </row>
    <row r="267" spans="1:11" x14ac:dyDescent="0.3">
      <c r="A267" s="4"/>
      <c r="B267" s="314" t="s">
        <v>43</v>
      </c>
      <c r="C267" s="381"/>
      <c r="D267" s="3"/>
      <c r="E267" s="239">
        <v>6800</v>
      </c>
      <c r="F267" s="9">
        <v>6801.5</v>
      </c>
      <c r="G267" s="9"/>
      <c r="H267" s="4"/>
      <c r="I267" s="4"/>
      <c r="J267" s="4"/>
      <c r="K267" s="4"/>
    </row>
    <row r="268" spans="1:11" x14ac:dyDescent="0.3">
      <c r="A268" s="4"/>
      <c r="B268" s="4" t="s">
        <v>44</v>
      </c>
      <c r="C268" s="3"/>
      <c r="D268" s="3"/>
      <c r="E268" s="4">
        <v>66</v>
      </c>
      <c r="F268" s="9">
        <v>66</v>
      </c>
      <c r="G268" s="9"/>
      <c r="H268" s="4"/>
      <c r="I268" s="4"/>
      <c r="J268" s="4"/>
      <c r="K268" s="4"/>
    </row>
    <row r="269" spans="1:11" x14ac:dyDescent="0.3">
      <c r="A269" s="4"/>
      <c r="B269" s="3" t="s">
        <v>45</v>
      </c>
      <c r="C269" s="3"/>
      <c r="D269" s="3"/>
      <c r="E269" s="4">
        <v>66</v>
      </c>
      <c r="F269" s="9">
        <v>66</v>
      </c>
      <c r="G269" s="4"/>
      <c r="H269" s="4"/>
      <c r="I269" s="4"/>
      <c r="J269" s="4"/>
      <c r="K269" s="4"/>
    </row>
    <row r="270" spans="1:11" x14ac:dyDescent="0.3">
      <c r="A270" s="4"/>
      <c r="B270" s="314" t="s">
        <v>258</v>
      </c>
      <c r="C270" s="381"/>
      <c r="D270" s="3"/>
      <c r="E270" s="4">
        <v>500</v>
      </c>
      <c r="F270" s="9">
        <v>83.49</v>
      </c>
      <c r="G270" s="4"/>
      <c r="H270" s="4"/>
      <c r="I270" s="4"/>
      <c r="J270" s="4"/>
      <c r="K270" s="4"/>
    </row>
    <row r="271" spans="1:11" x14ac:dyDescent="0.3">
      <c r="A271" s="4"/>
      <c r="B271" s="248"/>
      <c r="C271" s="249"/>
      <c r="D271" s="3"/>
      <c r="E271" s="4"/>
      <c r="F271" s="9"/>
      <c r="G271" s="4"/>
      <c r="H271" s="4"/>
      <c r="I271" s="4"/>
      <c r="J271" s="4"/>
      <c r="K271" s="4"/>
    </row>
    <row r="272" spans="1:11" x14ac:dyDescent="0.3">
      <c r="A272" s="4"/>
      <c r="B272" s="314" t="s">
        <v>259</v>
      </c>
      <c r="C272" s="381"/>
      <c r="D272" s="381"/>
      <c r="E272" s="310"/>
      <c r="F272" s="310"/>
      <c r="G272" s="4"/>
      <c r="H272" s="4"/>
      <c r="I272" s="4"/>
      <c r="J272" s="4"/>
      <c r="K272" s="4"/>
    </row>
    <row r="273" spans="1:11" ht="7.95" customHeight="1" x14ac:dyDescent="0.3">
      <c r="A273" s="4"/>
      <c r="B273" s="248"/>
      <c r="C273" s="4"/>
      <c r="D273" s="4"/>
      <c r="E273" s="4"/>
      <c r="F273" s="4"/>
      <c r="G273" s="4"/>
      <c r="H273" s="4"/>
      <c r="I273" s="4"/>
      <c r="J273" s="4"/>
      <c r="K273" s="4"/>
    </row>
    <row r="274" spans="1:11" x14ac:dyDescent="0.3">
      <c r="A274" s="4"/>
      <c r="B274" s="314" t="s">
        <v>260</v>
      </c>
      <c r="C274" s="310"/>
      <c r="D274" s="310"/>
      <c r="E274" s="310"/>
      <c r="F274" s="4"/>
      <c r="G274" s="4"/>
      <c r="H274" s="4"/>
      <c r="I274" s="4"/>
      <c r="J274" s="4"/>
      <c r="K274" s="4"/>
    </row>
    <row r="275" spans="1:11" x14ac:dyDescent="0.3">
      <c r="A275" s="3"/>
      <c r="B275" s="3" t="s">
        <v>261</v>
      </c>
      <c r="C275" s="3"/>
      <c r="D275" s="3"/>
      <c r="E275" s="4"/>
      <c r="F275" s="4"/>
      <c r="G275" s="4"/>
      <c r="H275" s="4"/>
      <c r="I275" s="4"/>
      <c r="J275" s="4"/>
      <c r="K275" s="4"/>
    </row>
    <row r="276" spans="1:11" x14ac:dyDescent="0.3">
      <c r="A276" s="3" t="s">
        <v>262</v>
      </c>
      <c r="B276" s="3"/>
      <c r="C276" s="3"/>
      <c r="D276" s="3"/>
      <c r="E276" s="3"/>
      <c r="F276" s="3"/>
      <c r="G276" s="3"/>
      <c r="H276" s="4"/>
      <c r="I276" s="4"/>
      <c r="J276" s="4"/>
      <c r="K276" s="4"/>
    </row>
    <row r="277" spans="1:11" x14ac:dyDescent="0.3">
      <c r="A277" s="3" t="s">
        <v>263</v>
      </c>
      <c r="B277" s="4"/>
      <c r="C277" s="3"/>
      <c r="D277" s="3"/>
      <c r="E277" s="3"/>
      <c r="F277" s="3"/>
      <c r="G277" s="3"/>
      <c r="H277" s="4"/>
      <c r="I277" s="4"/>
      <c r="J277" s="4"/>
      <c r="K277" s="4"/>
    </row>
    <row r="278" spans="1:11" ht="12" customHeight="1" x14ac:dyDescent="0.3">
      <c r="A278" s="4"/>
      <c r="B278" s="3"/>
      <c r="C278" s="4"/>
      <c r="D278" s="4"/>
      <c r="E278" s="4"/>
      <c r="F278" s="4"/>
      <c r="G278" s="4"/>
      <c r="H278" s="4"/>
      <c r="I278" s="4"/>
      <c r="J278" s="4"/>
      <c r="K278" s="4"/>
    </row>
    <row r="279" spans="1:11" x14ac:dyDescent="0.3">
      <c r="A279" s="309" t="s">
        <v>264</v>
      </c>
      <c r="B279" s="310"/>
      <c r="C279" s="310"/>
      <c r="D279" s="310"/>
      <c r="E279" s="310"/>
      <c r="F279" s="310"/>
      <c r="G279" s="3"/>
      <c r="H279" s="4"/>
      <c r="I279" s="4"/>
      <c r="J279" s="4"/>
      <c r="K279" s="4"/>
    </row>
    <row r="280" spans="1:11" x14ac:dyDescent="0.3">
      <c r="A280" s="4"/>
      <c r="B280" s="3" t="s">
        <v>265</v>
      </c>
      <c r="C280" s="3"/>
      <c r="D280" s="3"/>
      <c r="E280" s="3"/>
      <c r="F280" s="3"/>
      <c r="G280" s="3"/>
      <c r="H280" s="4"/>
      <c r="I280" s="4"/>
      <c r="J280" s="4"/>
      <c r="K280" s="4"/>
    </row>
    <row r="281" spans="1:11" x14ac:dyDescent="0.3">
      <c r="A281" s="3" t="s">
        <v>266</v>
      </c>
      <c r="B281" s="3"/>
      <c r="C281" s="3"/>
      <c r="D281" s="3"/>
      <c r="E281" s="3"/>
      <c r="F281" s="3"/>
      <c r="G281" s="3"/>
      <c r="H281" s="4"/>
      <c r="I281" s="4"/>
      <c r="J281" s="4"/>
      <c r="K281" s="4"/>
    </row>
    <row r="282" spans="1:11" x14ac:dyDescent="0.3">
      <c r="A282" s="3" t="s">
        <v>267</v>
      </c>
      <c r="B282" s="3"/>
      <c r="C282" s="3"/>
      <c r="D282" s="3"/>
      <c r="E282" s="3"/>
      <c r="F282" s="3"/>
      <c r="G282" s="3"/>
      <c r="H282" s="4"/>
      <c r="I282" s="4"/>
      <c r="J282" s="4"/>
      <c r="K282" s="4"/>
    </row>
    <row r="283" spans="1:11" x14ac:dyDescent="0.3">
      <c r="A283" s="3" t="s">
        <v>268</v>
      </c>
      <c r="B283" s="3"/>
      <c r="C283" s="3"/>
      <c r="D283" s="3"/>
      <c r="E283" s="3"/>
      <c r="F283" s="3"/>
      <c r="G283" s="3"/>
      <c r="H283" s="4"/>
      <c r="I283" s="4"/>
      <c r="J283" s="4"/>
      <c r="K283" s="4"/>
    </row>
    <row r="284" spans="1:11" x14ac:dyDescent="0.3">
      <c r="A284" s="3" t="s">
        <v>269</v>
      </c>
      <c r="B284" s="3"/>
      <c r="C284" s="3"/>
      <c r="D284" s="3"/>
      <c r="E284" s="3"/>
      <c r="F284" s="3"/>
      <c r="G284" s="3"/>
      <c r="H284" s="4"/>
      <c r="I284" s="4"/>
      <c r="J284" s="4"/>
      <c r="K284" s="4"/>
    </row>
    <row r="285" spans="1:11" x14ac:dyDescent="0.3">
      <c r="A285" s="3" t="s">
        <v>270</v>
      </c>
      <c r="B285" s="4"/>
      <c r="C285" s="3"/>
      <c r="D285" s="3"/>
      <c r="E285" s="3"/>
      <c r="F285" s="3"/>
      <c r="G285" s="3"/>
      <c r="H285" s="4"/>
      <c r="I285" s="4"/>
      <c r="J285" s="4"/>
      <c r="K285" s="4"/>
    </row>
    <row r="286" spans="1:11" ht="10.95" customHeight="1" x14ac:dyDescent="0.3">
      <c r="A286" s="4"/>
      <c r="B286" s="3"/>
      <c r="C286" s="4"/>
      <c r="D286" s="4"/>
      <c r="E286" s="4"/>
      <c r="F286" s="4"/>
      <c r="G286" s="4"/>
      <c r="H286" s="4"/>
      <c r="I286" s="4"/>
      <c r="J286" s="4"/>
      <c r="K286" s="4"/>
    </row>
    <row r="287" spans="1:11" x14ac:dyDescent="0.3">
      <c r="A287" s="3" t="s">
        <v>271</v>
      </c>
      <c r="B287" s="3"/>
      <c r="C287" s="3"/>
      <c r="D287" s="3"/>
      <c r="E287" s="3"/>
      <c r="F287" s="3"/>
      <c r="G287" s="3"/>
      <c r="H287" s="4"/>
      <c r="I287" s="4"/>
      <c r="J287" s="4"/>
      <c r="K287" s="4"/>
    </row>
    <row r="288" spans="1:11" x14ac:dyDescent="0.3">
      <c r="A288" s="3" t="s">
        <v>272</v>
      </c>
      <c r="B288" s="3"/>
      <c r="C288" s="3"/>
      <c r="D288" s="3"/>
      <c r="E288" s="4"/>
      <c r="F288" s="4"/>
      <c r="G288" s="4"/>
      <c r="H288" s="4"/>
      <c r="I288" s="4"/>
      <c r="J288" s="4"/>
      <c r="K288" s="4"/>
    </row>
    <row r="289" spans="1:11" x14ac:dyDescent="0.3">
      <c r="A289" s="309" t="s">
        <v>273</v>
      </c>
      <c r="B289" s="310"/>
      <c r="C289" s="310"/>
      <c r="D289" s="310"/>
      <c r="E289" s="310"/>
      <c r="F289" s="4"/>
      <c r="G289" s="4"/>
      <c r="H289" s="4"/>
      <c r="I289" s="4"/>
      <c r="J289" s="4"/>
      <c r="K289" s="4"/>
    </row>
    <row r="290" spans="1:11" x14ac:dyDescent="0.3">
      <c r="A290" s="309" t="s">
        <v>274</v>
      </c>
      <c r="B290" s="310"/>
      <c r="C290" s="310"/>
      <c r="D290" s="3"/>
      <c r="E290" s="4"/>
      <c r="F290" s="4"/>
      <c r="G290" s="4"/>
      <c r="H290" s="4"/>
      <c r="I290" s="4"/>
      <c r="J290" s="4"/>
      <c r="K290" s="4"/>
    </row>
    <row r="291" spans="1:11" x14ac:dyDescent="0.3">
      <c r="A291" s="309" t="s">
        <v>275</v>
      </c>
      <c r="B291" s="310"/>
      <c r="C291" s="310"/>
      <c r="D291" s="3"/>
      <c r="E291" s="4"/>
      <c r="F291" s="4"/>
      <c r="G291" s="4"/>
      <c r="H291" s="4"/>
      <c r="I291" s="4"/>
      <c r="J291" s="4"/>
      <c r="K291" s="4"/>
    </row>
    <row r="292" spans="1:11" x14ac:dyDescent="0.3">
      <c r="A292" s="309" t="s">
        <v>276</v>
      </c>
      <c r="B292" s="310"/>
      <c r="C292" s="310"/>
      <c r="D292" s="310"/>
      <c r="E292" s="310"/>
      <c r="F292" s="3"/>
      <c r="G292" s="3"/>
      <c r="H292" s="4"/>
      <c r="I292" s="4"/>
      <c r="J292" s="4"/>
      <c r="K292" s="4"/>
    </row>
    <row r="293" spans="1:11" x14ac:dyDescent="0.3">
      <c r="A293" s="309" t="s">
        <v>362</v>
      </c>
      <c r="B293" s="310"/>
      <c r="C293" s="310"/>
      <c r="D293" s="310"/>
      <c r="E293" s="306"/>
      <c r="F293" s="306"/>
      <c r="G293" s="306"/>
      <c r="H293" s="4"/>
      <c r="I293" s="4"/>
      <c r="J293" s="4"/>
      <c r="K293" s="4"/>
    </row>
    <row r="294" spans="1:11" x14ac:dyDescent="0.3">
      <c r="A294" s="309" t="s">
        <v>363</v>
      </c>
      <c r="B294" s="310"/>
      <c r="C294" s="310"/>
      <c r="D294" s="3"/>
      <c r="E294" s="3"/>
      <c r="F294" s="3"/>
      <c r="G294" s="3"/>
      <c r="H294" s="4"/>
      <c r="I294" s="4"/>
      <c r="J294" s="4"/>
      <c r="K294" s="4"/>
    </row>
    <row r="295" spans="1:11" x14ac:dyDescent="0.3">
      <c r="A295" s="309" t="s">
        <v>364</v>
      </c>
      <c r="B295" s="310"/>
      <c r="C295" s="310"/>
      <c r="D295" s="3"/>
      <c r="E295" s="4"/>
      <c r="F295" s="4"/>
      <c r="G295" s="4"/>
      <c r="H295" s="4"/>
      <c r="I295" s="4"/>
      <c r="J295" s="4"/>
      <c r="K295" s="4"/>
    </row>
    <row r="296" spans="1:11" x14ac:dyDescent="0.3">
      <c r="A296" s="4" t="s">
        <v>277</v>
      </c>
      <c r="B296" s="4"/>
      <c r="C296" s="3"/>
      <c r="D296" s="3"/>
      <c r="E296" s="4"/>
      <c r="F296" s="4"/>
      <c r="G296" s="4"/>
      <c r="H296" s="4"/>
      <c r="I296" s="4"/>
      <c r="J296" s="4"/>
      <c r="K296" s="4"/>
    </row>
    <row r="297" spans="1:11" ht="13.95" customHeight="1" x14ac:dyDescent="0.3">
      <c r="A297" s="4"/>
      <c r="B297" s="4"/>
      <c r="C297" s="3"/>
      <c r="D297" s="3"/>
      <c r="E297" s="4"/>
      <c r="F297" s="4"/>
      <c r="G297" s="4"/>
      <c r="H297" s="4"/>
      <c r="I297" s="4"/>
      <c r="J297" s="4"/>
      <c r="K297" s="4"/>
    </row>
    <row r="298" spans="1:11" ht="15.6" x14ac:dyDescent="0.3">
      <c r="A298" s="4"/>
      <c r="B298" s="311" t="s">
        <v>278</v>
      </c>
      <c r="C298" s="310"/>
      <c r="D298" s="310"/>
      <c r="E298" s="310"/>
      <c r="F298" s="4"/>
      <c r="G298" s="4"/>
      <c r="H298" s="4"/>
      <c r="I298" s="4"/>
      <c r="J298" s="4"/>
      <c r="K298" s="4"/>
    </row>
    <row r="299" spans="1:11" ht="13.2" customHeight="1" x14ac:dyDescent="0.3">
      <c r="A299" s="4"/>
      <c r="B299" s="5"/>
      <c r="C299" s="5"/>
      <c r="D299" s="5"/>
      <c r="E299" s="5"/>
      <c r="F299" s="5"/>
      <c r="G299" s="4"/>
      <c r="H299" s="4"/>
      <c r="I299" s="4"/>
      <c r="J299" s="4"/>
      <c r="K299" s="4"/>
    </row>
    <row r="300" spans="1:11" ht="18.600000000000001" customHeight="1" x14ac:dyDescent="0.3">
      <c r="A300" s="380" t="s">
        <v>279</v>
      </c>
      <c r="B300" s="310"/>
      <c r="C300" s="310"/>
      <c r="D300" s="310"/>
      <c r="E300" s="310"/>
      <c r="F300" s="310"/>
      <c r="G300" s="4"/>
      <c r="H300" s="4"/>
      <c r="I300" s="4"/>
      <c r="J300" s="4"/>
      <c r="K300" s="4"/>
    </row>
    <row r="301" spans="1:11" ht="20.399999999999999" customHeight="1" x14ac:dyDescent="0.3">
      <c r="A301" s="3" t="s">
        <v>280</v>
      </c>
      <c r="B301" s="3"/>
      <c r="C301" s="3"/>
      <c r="D301" s="3"/>
      <c r="E301" s="3"/>
      <c r="F301" s="3"/>
      <c r="G301" s="3"/>
      <c r="H301" s="4"/>
      <c r="I301" s="4"/>
      <c r="J301" s="4"/>
      <c r="K301" s="4"/>
    </row>
    <row r="302" spans="1:11" ht="18" customHeight="1" x14ac:dyDescent="0.3">
      <c r="A302" s="3" t="s">
        <v>281</v>
      </c>
      <c r="B302" s="4"/>
      <c r="C302" s="3"/>
      <c r="D302" s="3"/>
      <c r="E302" s="3"/>
      <c r="F302" s="3"/>
      <c r="G302" s="3"/>
      <c r="H302" s="4"/>
      <c r="I302" s="4"/>
      <c r="J302" s="4"/>
      <c r="K302" s="4"/>
    </row>
    <row r="303" spans="1:11" ht="14.4" customHeight="1" x14ac:dyDescent="0.3">
      <c r="A303" s="4"/>
      <c r="B303" s="3"/>
      <c r="C303" s="4"/>
      <c r="D303" s="4"/>
      <c r="E303" s="4"/>
      <c r="F303" s="4"/>
      <c r="G303" s="4"/>
      <c r="H303" s="4"/>
      <c r="I303" s="4"/>
      <c r="J303" s="4"/>
      <c r="K303" s="4"/>
    </row>
    <row r="304" spans="1:11" ht="15.6" customHeight="1" x14ac:dyDescent="0.3">
      <c r="A304" s="3" t="s">
        <v>282</v>
      </c>
      <c r="B304" s="3"/>
      <c r="C304" s="3"/>
      <c r="D304" s="3"/>
      <c r="E304" s="3"/>
      <c r="F304" s="3"/>
      <c r="G304" s="3"/>
      <c r="H304" s="4"/>
      <c r="I304" s="4"/>
      <c r="J304" s="4"/>
      <c r="K304" s="4"/>
    </row>
    <row r="305" spans="1:11" x14ac:dyDescent="0.3">
      <c r="A305" s="3" t="s">
        <v>283</v>
      </c>
      <c r="B305" s="3"/>
      <c r="C305" s="3"/>
      <c r="D305" s="3"/>
      <c r="E305" s="4"/>
      <c r="F305" s="4"/>
      <c r="G305" s="4"/>
      <c r="H305" s="4"/>
      <c r="I305" s="4"/>
      <c r="J305" s="4"/>
      <c r="K305" s="4"/>
    </row>
    <row r="306" spans="1:11" x14ac:dyDescent="0.3">
      <c r="A306" s="309" t="s">
        <v>284</v>
      </c>
      <c r="B306" s="310"/>
      <c r="C306" s="310"/>
      <c r="D306" s="310"/>
      <c r="E306" s="310"/>
      <c r="F306" s="310"/>
      <c r="G306" s="4"/>
      <c r="H306" s="4"/>
      <c r="I306" s="4"/>
      <c r="J306" s="4"/>
      <c r="K306" s="4"/>
    </row>
    <row r="307" spans="1:11" x14ac:dyDescent="0.3">
      <c r="A307" s="3" t="s">
        <v>285</v>
      </c>
      <c r="B307" s="3"/>
      <c r="C307" s="3"/>
      <c r="D307" s="3"/>
      <c r="E307" s="4"/>
      <c r="F307" s="4"/>
      <c r="G307" s="4"/>
      <c r="H307" s="4"/>
      <c r="I307" s="4"/>
      <c r="J307" s="4"/>
      <c r="K307" s="4"/>
    </row>
    <row r="308" spans="1:11" x14ac:dyDescent="0.3">
      <c r="A308" s="3" t="s">
        <v>286</v>
      </c>
      <c r="B308" s="3"/>
      <c r="C308" s="3"/>
      <c r="D308" s="3"/>
      <c r="E308" s="3"/>
      <c r="F308" s="3"/>
      <c r="G308" s="3"/>
      <c r="H308" s="4"/>
      <c r="I308" s="4"/>
      <c r="J308" s="4"/>
      <c r="K308" s="4"/>
    </row>
    <row r="309" spans="1:11" x14ac:dyDescent="0.3">
      <c r="A309" s="309" t="s">
        <v>287</v>
      </c>
      <c r="B309" s="310"/>
      <c r="C309" s="310"/>
      <c r="D309" s="310"/>
      <c r="E309" s="3"/>
      <c r="F309" s="3"/>
      <c r="G309" s="3"/>
      <c r="H309" s="4"/>
      <c r="I309" s="4"/>
      <c r="J309" s="4"/>
      <c r="K309" s="4"/>
    </row>
    <row r="310" spans="1:11" x14ac:dyDescent="0.3">
      <c r="A310" s="4"/>
      <c r="B310" s="250"/>
      <c r="C310" s="4"/>
      <c r="D310" s="4"/>
      <c r="E310" s="4"/>
      <c r="F310" s="4"/>
      <c r="G310" s="4"/>
      <c r="H310" s="4"/>
      <c r="I310" s="4"/>
      <c r="J310" s="4"/>
      <c r="K310" s="4"/>
    </row>
    <row r="311" spans="1:11" ht="15.75" customHeight="1" x14ac:dyDescent="0.3">
      <c r="A311" s="250" t="s">
        <v>288</v>
      </c>
      <c r="B311" s="3"/>
      <c r="C311" s="250"/>
      <c r="D311" s="250"/>
      <c r="E311" s="4"/>
      <c r="F311" s="4"/>
      <c r="G311" s="4"/>
      <c r="H311" s="4"/>
      <c r="I311" s="4"/>
      <c r="J311" s="4"/>
      <c r="K311" s="4"/>
    </row>
    <row r="312" spans="1:11" x14ac:dyDescent="0.3">
      <c r="A312" s="3" t="s">
        <v>289</v>
      </c>
      <c r="B312" s="3"/>
      <c r="C312" s="3"/>
      <c r="D312" s="3"/>
      <c r="E312" s="3"/>
      <c r="F312" s="3"/>
      <c r="G312" s="3"/>
      <c r="H312" s="4"/>
      <c r="I312" s="4"/>
      <c r="J312" s="4"/>
      <c r="K312" s="4"/>
    </row>
    <row r="313" spans="1:11" x14ac:dyDescent="0.3">
      <c r="A313" s="3" t="s">
        <v>290</v>
      </c>
      <c r="B313" s="4"/>
      <c r="C313" s="3"/>
      <c r="D313" s="3"/>
      <c r="E313" s="3"/>
      <c r="F313" s="3"/>
      <c r="G313" s="3"/>
      <c r="H313" s="4"/>
      <c r="I313" s="4"/>
      <c r="J313" s="4"/>
      <c r="K313" s="4"/>
    </row>
    <row r="314" spans="1:11" x14ac:dyDescent="0.3">
      <c r="A314" s="309" t="s">
        <v>291</v>
      </c>
      <c r="B314" s="310"/>
      <c r="C314" s="310"/>
      <c r="D314" s="3"/>
      <c r="E314" s="3"/>
      <c r="F314" s="3"/>
      <c r="G314" s="3"/>
      <c r="H314" s="4"/>
      <c r="I314" s="4"/>
      <c r="J314" s="4"/>
      <c r="K314" s="4"/>
    </row>
    <row r="315" spans="1:11" x14ac:dyDescent="0.3">
      <c r="A315" s="309"/>
      <c r="B315" s="310"/>
      <c r="C315" s="310"/>
      <c r="D315" s="4"/>
      <c r="E315" s="4"/>
      <c r="F315" s="4"/>
      <c r="G315" s="4"/>
      <c r="H315" s="4"/>
      <c r="I315" s="4"/>
      <c r="J315" s="4"/>
      <c r="K315" s="4"/>
    </row>
    <row r="316" spans="1:11" ht="16.2" customHeight="1" x14ac:dyDescent="0.3">
      <c r="A316" s="385" t="s">
        <v>292</v>
      </c>
      <c r="B316" s="310"/>
      <c r="C316" s="310"/>
      <c r="D316" s="310"/>
      <c r="E316" s="310"/>
      <c r="F316" s="310"/>
      <c r="G316" s="251"/>
      <c r="H316" s="4"/>
      <c r="I316" s="4"/>
      <c r="J316" s="4"/>
      <c r="K316" s="4"/>
    </row>
    <row r="317" spans="1:11" x14ac:dyDescent="0.3">
      <c r="A317" s="380" t="s">
        <v>293</v>
      </c>
      <c r="B317" s="310"/>
      <c r="C317" s="310"/>
      <c r="D317" s="250"/>
      <c r="E317" s="4"/>
      <c r="F317" s="4"/>
      <c r="G317" s="4"/>
      <c r="H317" s="4"/>
      <c r="I317" s="4"/>
      <c r="J317" s="4"/>
      <c r="K317" s="4"/>
    </row>
    <row r="318" spans="1:11" x14ac:dyDescent="0.3">
      <c r="A318" s="309" t="s">
        <v>294</v>
      </c>
      <c r="B318" s="310"/>
      <c r="C318" s="310"/>
      <c r="D318" s="310"/>
      <c r="E318" s="310"/>
      <c r="F318" s="310"/>
      <c r="G318" s="3"/>
      <c r="H318" s="4"/>
      <c r="I318" s="4"/>
      <c r="J318" s="4"/>
      <c r="K318" s="4"/>
    </row>
    <row r="319" spans="1:11" x14ac:dyDescent="0.3">
      <c r="A319" s="3" t="s">
        <v>295</v>
      </c>
      <c r="B319" s="248"/>
      <c r="C319" s="3"/>
      <c r="D319" s="3"/>
      <c r="E319" s="3"/>
      <c r="F319" s="3"/>
      <c r="G319" s="3"/>
      <c r="H319" s="4"/>
      <c r="I319" s="4"/>
      <c r="J319" s="4"/>
      <c r="K319" s="4"/>
    </row>
    <row r="320" spans="1:11" ht="32.4" customHeight="1" x14ac:dyDescent="0.3">
      <c r="A320" s="314" t="s">
        <v>296</v>
      </c>
      <c r="B320" s="381"/>
      <c r="C320" s="381"/>
      <c r="D320" s="381"/>
      <c r="E320" s="381"/>
      <c r="F320" s="381"/>
      <c r="G320" s="248"/>
      <c r="H320" s="4"/>
      <c r="I320" s="4"/>
      <c r="J320" s="4"/>
      <c r="K320" s="4"/>
    </row>
    <row r="321" spans="1:11" ht="30.6" customHeight="1" x14ac:dyDescent="0.3">
      <c r="A321" s="314" t="s">
        <v>297</v>
      </c>
      <c r="B321" s="381"/>
      <c r="C321" s="381"/>
      <c r="D321" s="381"/>
      <c r="E321" s="249"/>
      <c r="F321" s="249"/>
      <c r="G321" s="248"/>
      <c r="H321" s="4"/>
      <c r="I321" s="4"/>
      <c r="J321" s="4"/>
      <c r="K321" s="4"/>
    </row>
    <row r="322" spans="1:11" ht="24" customHeight="1" x14ac:dyDescent="0.3">
      <c r="A322" s="309" t="s">
        <v>298</v>
      </c>
      <c r="B322" s="310"/>
      <c r="C322" s="310"/>
      <c r="D322" s="310"/>
      <c r="E322" s="310"/>
      <c r="F322" s="249"/>
      <c r="G322" s="248"/>
      <c r="H322" s="4"/>
      <c r="I322" s="4"/>
      <c r="J322" s="4"/>
      <c r="K322" s="4"/>
    </row>
    <row r="323" spans="1:11" ht="30.6" customHeight="1" x14ac:dyDescent="0.3">
      <c r="A323" s="382" t="s">
        <v>299</v>
      </c>
      <c r="B323" s="383"/>
      <c r="C323" s="384"/>
      <c r="D323" s="310"/>
      <c r="E323" s="310"/>
      <c r="F323" s="4"/>
      <c r="G323" s="4"/>
      <c r="H323" s="4"/>
      <c r="I323" s="4"/>
      <c r="J323" s="4"/>
      <c r="K323" s="4"/>
    </row>
    <row r="324" spans="1:11" ht="15.6" x14ac:dyDescent="0.3">
      <c r="A324" s="3"/>
      <c r="B324" s="252" t="s">
        <v>300</v>
      </c>
      <c r="C324" s="253"/>
      <c r="D324" s="253"/>
      <c r="E324" s="253"/>
      <c r="F324" s="3"/>
      <c r="G324" s="3"/>
      <c r="H324" s="4"/>
      <c r="I324" s="4"/>
      <c r="J324" s="4"/>
      <c r="K324" s="4"/>
    </row>
    <row r="325" spans="1:11" x14ac:dyDescent="0.3">
      <c r="A325" s="309" t="s">
        <v>301</v>
      </c>
      <c r="B325" s="310"/>
      <c r="C325" s="310"/>
      <c r="D325" s="310"/>
      <c r="E325" s="310"/>
      <c r="F325" s="310"/>
      <c r="G325" s="3"/>
      <c r="H325" s="4"/>
      <c r="I325" s="4"/>
      <c r="J325" s="4"/>
      <c r="K325" s="4"/>
    </row>
    <row r="326" spans="1:11" x14ac:dyDescent="0.3">
      <c r="A326" s="309" t="s">
        <v>302</v>
      </c>
      <c r="B326" s="310"/>
      <c r="C326" s="310"/>
      <c r="D326" s="310"/>
      <c r="E326" s="310"/>
      <c r="F326" s="310"/>
      <c r="G326" s="3"/>
      <c r="H326" s="4"/>
      <c r="I326" s="4"/>
      <c r="J326" s="4"/>
      <c r="K326" s="4"/>
    </row>
    <row r="327" spans="1:11" x14ac:dyDescent="0.3">
      <c r="A327" s="309" t="s">
        <v>303</v>
      </c>
      <c r="B327" s="310"/>
      <c r="C327" s="310"/>
      <c r="D327" s="310"/>
      <c r="E327" s="310"/>
      <c r="F327" s="3"/>
      <c r="G327" s="3"/>
      <c r="H327" s="4"/>
      <c r="I327" s="4"/>
      <c r="J327" s="4"/>
      <c r="K327" s="4"/>
    </row>
    <row r="328" spans="1:11" x14ac:dyDescent="0.3">
      <c r="A328" s="309" t="s">
        <v>304</v>
      </c>
      <c r="B328" s="310"/>
      <c r="C328" s="310"/>
      <c r="D328" s="3"/>
      <c r="E328" s="3"/>
      <c r="F328" s="3"/>
      <c r="G328" s="3"/>
      <c r="H328" s="4"/>
      <c r="I328" s="4"/>
      <c r="J328" s="4"/>
      <c r="K328" s="4"/>
    </row>
    <row r="329" spans="1:11" x14ac:dyDescent="0.3">
      <c r="A329" s="4"/>
      <c r="B329" s="250"/>
      <c r="C329" s="4"/>
      <c r="D329" s="4"/>
      <c r="E329" s="4"/>
      <c r="F329" s="4"/>
      <c r="G329" s="4"/>
      <c r="H329" s="4"/>
      <c r="I329" s="4"/>
      <c r="J329" s="4"/>
      <c r="K329" s="4"/>
    </row>
    <row r="330" spans="1:11" ht="13.2" customHeight="1" x14ac:dyDescent="0.3">
      <c r="A330" s="250" t="s">
        <v>305</v>
      </c>
      <c r="B330" s="3"/>
      <c r="C330" s="250"/>
      <c r="D330" s="250"/>
      <c r="E330" s="4"/>
      <c r="F330" s="4"/>
      <c r="G330" s="4"/>
      <c r="H330" s="4"/>
      <c r="I330" s="4"/>
      <c r="J330" s="4"/>
      <c r="K330" s="4"/>
    </row>
    <row r="331" spans="1:11" x14ac:dyDescent="0.3">
      <c r="A331" s="3" t="s">
        <v>365</v>
      </c>
      <c r="B331" s="3"/>
      <c r="C331" s="3"/>
      <c r="D331" s="3"/>
      <c r="E331" s="3"/>
      <c r="F331" s="3"/>
      <c r="G331" s="3"/>
      <c r="H331" s="4"/>
      <c r="I331" s="4"/>
      <c r="J331" s="4"/>
      <c r="K331" s="4"/>
    </row>
    <row r="332" spans="1:11" ht="15.6" x14ac:dyDescent="0.3">
      <c r="A332" s="4"/>
      <c r="B332" s="5"/>
      <c r="C332" s="4"/>
      <c r="D332" s="4"/>
      <c r="E332" s="4"/>
      <c r="F332" s="4"/>
      <c r="G332" s="4"/>
      <c r="H332" s="4"/>
      <c r="I332" s="4"/>
      <c r="J332" s="4"/>
      <c r="K332" s="4"/>
    </row>
    <row r="333" spans="1:11" ht="15.6" x14ac:dyDescent="0.3">
      <c r="A333" s="311" t="s">
        <v>306</v>
      </c>
      <c r="B333" s="310"/>
      <c r="C333" s="310"/>
      <c r="D333" s="310"/>
      <c r="E333" s="310"/>
      <c r="F333" s="310"/>
      <c r="G333" s="4"/>
      <c r="H333" s="4"/>
      <c r="I333" s="4"/>
      <c r="J333" s="4"/>
      <c r="K333" s="4"/>
    </row>
    <row r="334" spans="1:11" x14ac:dyDescent="0.3">
      <c r="A334" s="4"/>
      <c r="B334" s="309" t="s">
        <v>307</v>
      </c>
      <c r="C334" s="310"/>
      <c r="D334" s="310"/>
      <c r="E334" s="310"/>
      <c r="F334" s="4"/>
      <c r="G334" s="4"/>
      <c r="H334" s="4"/>
      <c r="I334" s="4"/>
      <c r="J334" s="4"/>
      <c r="K334" s="4"/>
    </row>
    <row r="335" spans="1:11" ht="16.2" customHeight="1" x14ac:dyDescent="0.3">
      <c r="A335" s="4" t="s">
        <v>308</v>
      </c>
      <c r="B335" s="248"/>
      <c r="C335" s="3"/>
      <c r="D335" s="3"/>
      <c r="E335" s="3"/>
      <c r="F335" s="3"/>
      <c r="G335" s="3"/>
      <c r="H335" s="4"/>
      <c r="I335" s="4"/>
      <c r="J335" s="4"/>
      <c r="K335" s="4"/>
    </row>
    <row r="336" spans="1:11" ht="16.95" customHeight="1" x14ac:dyDescent="0.3">
      <c r="A336" s="3" t="s">
        <v>309</v>
      </c>
      <c r="B336" s="3"/>
      <c r="C336" s="3"/>
      <c r="D336" s="3"/>
      <c r="E336" s="3"/>
      <c r="F336" s="3"/>
      <c r="G336" s="3"/>
      <c r="H336" s="4"/>
      <c r="I336" s="4"/>
      <c r="J336" s="4"/>
      <c r="K336" s="4"/>
    </row>
    <row r="337" spans="1:11" ht="16.95" customHeight="1" x14ac:dyDescent="0.3">
      <c r="A337" s="3" t="s">
        <v>310</v>
      </c>
      <c r="B337" s="3"/>
      <c r="C337" s="3"/>
      <c r="D337" s="3"/>
      <c r="E337" s="3"/>
      <c r="F337" s="3"/>
      <c r="G337" s="3"/>
      <c r="H337" s="4"/>
      <c r="I337" s="4"/>
      <c r="J337" s="4"/>
      <c r="K337" s="4"/>
    </row>
    <row r="338" spans="1:11" ht="16.8" customHeight="1" x14ac:dyDescent="0.3">
      <c r="A338" s="3" t="s">
        <v>311</v>
      </c>
      <c r="B338" s="3"/>
      <c r="C338" s="3"/>
      <c r="D338" s="3"/>
      <c r="E338" s="3"/>
      <c r="F338" s="3"/>
      <c r="G338" s="3"/>
      <c r="H338" s="4"/>
      <c r="I338" s="4"/>
      <c r="J338" s="4"/>
      <c r="K338" s="4"/>
    </row>
    <row r="339" spans="1:11" ht="15.6" customHeight="1" x14ac:dyDescent="0.3">
      <c r="A339" s="3" t="s">
        <v>312</v>
      </c>
      <c r="B339" s="3"/>
      <c r="C339" s="3"/>
      <c r="D339" s="3"/>
      <c r="E339" s="3"/>
      <c r="F339" s="3"/>
      <c r="G339" s="3"/>
      <c r="H339" s="4"/>
      <c r="I339" s="4"/>
      <c r="J339" s="4"/>
      <c r="K339" s="4"/>
    </row>
    <row r="340" spans="1:11" ht="15.6" customHeight="1" x14ac:dyDescent="0.3">
      <c r="A340" s="3" t="s">
        <v>313</v>
      </c>
      <c r="B340" s="248"/>
      <c r="C340" s="3"/>
      <c r="D340" s="3"/>
      <c r="E340" s="3"/>
      <c r="F340" s="3"/>
      <c r="G340" s="3"/>
      <c r="H340" s="4"/>
      <c r="I340" s="4"/>
      <c r="J340" s="4"/>
      <c r="K340" s="4"/>
    </row>
    <row r="341" spans="1:11" ht="13.95" customHeight="1" x14ac:dyDescent="0.3">
      <c r="A341" s="248"/>
      <c r="B341" s="3"/>
      <c r="C341" s="248"/>
      <c r="D341" s="248"/>
      <c r="E341" s="248"/>
      <c r="F341" s="248"/>
      <c r="G341" s="248"/>
      <c r="H341" s="4"/>
      <c r="I341" s="4"/>
      <c r="J341" s="4"/>
      <c r="K341" s="4"/>
    </row>
    <row r="342" spans="1:11" ht="19.95" customHeight="1" x14ac:dyDescent="0.3">
      <c r="A342" s="5" t="s">
        <v>314</v>
      </c>
      <c r="B342" s="5"/>
      <c r="C342" s="5"/>
      <c r="D342" s="3"/>
      <c r="E342" s="3"/>
      <c r="F342" s="3"/>
      <c r="G342" s="3"/>
      <c r="H342" s="4"/>
      <c r="I342" s="4"/>
      <c r="J342" s="4"/>
      <c r="K342" s="4"/>
    </row>
    <row r="343" spans="1:11" ht="16.2" customHeight="1" x14ac:dyDescent="0.3">
      <c r="A343" s="3" t="s">
        <v>315</v>
      </c>
      <c r="B343" s="5"/>
      <c r="C343" s="3"/>
      <c r="D343" s="3"/>
      <c r="E343" s="3"/>
      <c r="F343" s="3"/>
      <c r="G343" s="3"/>
      <c r="H343" s="4"/>
      <c r="I343" s="4"/>
      <c r="J343" s="4"/>
      <c r="K343" s="4"/>
    </row>
    <row r="344" spans="1:11" ht="16.2" customHeight="1" x14ac:dyDescent="0.3">
      <c r="A344" s="3" t="s">
        <v>316</v>
      </c>
      <c r="B344" s="5"/>
      <c r="C344" s="3"/>
      <c r="D344" s="3"/>
      <c r="E344" s="3"/>
      <c r="F344" s="3"/>
      <c r="G344" s="3"/>
      <c r="H344" s="4"/>
      <c r="I344" s="4"/>
      <c r="J344" s="4"/>
      <c r="K344" s="4"/>
    </row>
    <row r="345" spans="1:11" ht="13.2" customHeight="1" x14ac:dyDescent="0.3">
      <c r="A345" s="3"/>
      <c r="B345" s="5"/>
      <c r="C345" s="3"/>
      <c r="D345" s="3"/>
      <c r="E345" s="3"/>
      <c r="F345" s="3"/>
      <c r="G345" s="3"/>
      <c r="H345" s="4"/>
      <c r="I345" s="4"/>
      <c r="J345" s="4"/>
      <c r="K345" s="4"/>
    </row>
    <row r="346" spans="1:11" ht="17.25" customHeight="1" x14ac:dyDescent="0.3">
      <c r="A346" s="5" t="s">
        <v>317</v>
      </c>
      <c r="B346" s="4"/>
      <c r="C346" s="5"/>
      <c r="D346" s="5"/>
      <c r="E346" s="5"/>
      <c r="F346" s="4"/>
      <c r="G346" s="4"/>
      <c r="H346" s="4"/>
      <c r="I346" s="4"/>
      <c r="J346" s="4"/>
      <c r="K346" s="4"/>
    </row>
    <row r="347" spans="1:11" ht="13.2" customHeight="1" x14ac:dyDescent="0.3">
      <c r="A347" s="4"/>
      <c r="B347" s="3" t="s">
        <v>318</v>
      </c>
      <c r="C347" s="4"/>
      <c r="D347" s="4"/>
      <c r="E347" s="4"/>
      <c r="F347" s="4"/>
      <c r="G347" s="4"/>
      <c r="H347" s="4"/>
      <c r="I347" s="4"/>
      <c r="J347" s="4"/>
      <c r="K347" s="4"/>
    </row>
    <row r="348" spans="1:11" ht="16.95" customHeight="1" x14ac:dyDescent="0.3">
      <c r="A348" s="4" t="s">
        <v>319</v>
      </c>
      <c r="B348" s="5"/>
      <c r="C348" s="4"/>
      <c r="D348" s="4"/>
      <c r="E348" s="4"/>
      <c r="F348" s="4"/>
      <c r="G348" s="4"/>
      <c r="H348" s="4"/>
      <c r="I348" s="4"/>
      <c r="J348" s="4"/>
      <c r="K348" s="4"/>
    </row>
    <row r="349" spans="1:11" ht="16.95" customHeight="1" x14ac:dyDescent="0.3">
      <c r="A349" s="4"/>
      <c r="B349" s="5"/>
      <c r="C349" s="4"/>
      <c r="D349" s="4"/>
      <c r="E349" s="4"/>
      <c r="F349" s="4"/>
      <c r="G349" s="4"/>
      <c r="H349" s="4"/>
      <c r="I349" s="4"/>
      <c r="J349" s="4"/>
      <c r="K349" s="4"/>
    </row>
    <row r="350" spans="1:11" ht="28.95" customHeight="1" x14ac:dyDescent="0.3">
      <c r="A350" s="389" t="s">
        <v>320</v>
      </c>
      <c r="B350" s="381"/>
      <c r="C350" s="381"/>
      <c r="D350" s="381"/>
      <c r="E350" s="381"/>
      <c r="F350" s="5"/>
      <c r="G350" s="5"/>
      <c r="H350" s="4"/>
      <c r="I350" s="4"/>
      <c r="J350" s="4"/>
      <c r="K350" s="4"/>
    </row>
    <row r="351" spans="1:11" ht="18" customHeight="1" x14ac:dyDescent="0.3">
      <c r="A351" s="3" t="s">
        <v>321</v>
      </c>
      <c r="B351" s="3"/>
      <c r="C351" s="3"/>
      <c r="D351" s="3"/>
      <c r="E351" s="3"/>
      <c r="F351" s="3"/>
      <c r="G351" s="3"/>
      <c r="H351" s="5"/>
      <c r="I351" s="4"/>
      <c r="J351" s="4"/>
      <c r="K351" s="4"/>
    </row>
    <row r="352" spans="1:11" x14ac:dyDescent="0.3">
      <c r="A352" s="3" t="s">
        <v>322</v>
      </c>
      <c r="B352" s="3"/>
      <c r="C352" s="3"/>
      <c r="D352" s="3"/>
      <c r="E352" s="3"/>
      <c r="F352" s="3"/>
      <c r="G352" s="3"/>
      <c r="H352" s="4"/>
      <c r="I352" s="4"/>
      <c r="J352" s="4"/>
      <c r="K352" s="4"/>
    </row>
    <row r="353" spans="1:11" x14ac:dyDescent="0.3">
      <c r="A353" s="3" t="s">
        <v>323</v>
      </c>
      <c r="B353" s="3"/>
      <c r="C353" s="3"/>
      <c r="D353" s="3"/>
      <c r="E353" s="4"/>
      <c r="F353" s="4"/>
      <c r="G353" s="4"/>
      <c r="H353" s="4"/>
      <c r="I353" s="4"/>
      <c r="J353" s="4"/>
      <c r="K353" s="4"/>
    </row>
    <row r="354" spans="1:11" x14ac:dyDescent="0.3">
      <c r="A354" s="3" t="s">
        <v>324</v>
      </c>
      <c r="B354" s="4"/>
      <c r="C354" s="3"/>
      <c r="D354" s="3"/>
      <c r="E354" s="4"/>
      <c r="F354" s="4"/>
      <c r="G354" s="4"/>
      <c r="H354" s="4"/>
      <c r="I354" s="4"/>
      <c r="J354" s="4"/>
      <c r="K354" s="4"/>
    </row>
    <row r="355" spans="1:11" ht="14.4" customHeight="1" x14ac:dyDescent="0.3">
      <c r="A355" s="4"/>
      <c r="B355" s="5"/>
      <c r="C355" s="4"/>
      <c r="D355" s="4"/>
      <c r="E355" s="4"/>
      <c r="F355" s="4"/>
      <c r="G355" s="4"/>
      <c r="H355" s="4"/>
      <c r="I355" s="4"/>
      <c r="J355" s="4"/>
      <c r="K355" s="4"/>
    </row>
    <row r="356" spans="1:11" x14ac:dyDescent="0.3">
      <c r="A356" s="389" t="s">
        <v>366</v>
      </c>
      <c r="B356" s="381"/>
      <c r="C356" s="381"/>
      <c r="D356" s="381"/>
      <c r="E356" s="381"/>
      <c r="F356" s="310"/>
      <c r="G356" s="310"/>
      <c r="H356" s="4"/>
      <c r="I356" s="4"/>
      <c r="J356" s="4"/>
      <c r="K356" s="4"/>
    </row>
    <row r="357" spans="1:11" ht="14.25" customHeight="1" x14ac:dyDescent="0.3">
      <c r="A357" s="3" t="s">
        <v>325</v>
      </c>
      <c r="B357" s="3"/>
      <c r="C357" s="3"/>
      <c r="D357" s="3"/>
      <c r="E357" s="3"/>
      <c r="F357" s="3"/>
      <c r="G357" s="3"/>
      <c r="H357" s="4"/>
      <c r="I357" s="4"/>
      <c r="J357" s="4"/>
      <c r="K357" s="4"/>
    </row>
    <row r="358" spans="1:11" x14ac:dyDescent="0.3">
      <c r="A358" s="3" t="s">
        <v>326</v>
      </c>
      <c r="B358" s="3"/>
      <c r="C358" s="3"/>
      <c r="D358" s="3"/>
      <c r="E358" s="3"/>
      <c r="F358" s="3"/>
      <c r="G358" s="3"/>
      <c r="H358" s="4"/>
      <c r="I358" s="4"/>
      <c r="J358" s="4"/>
      <c r="K358" s="4"/>
    </row>
    <row r="359" spans="1:11" x14ac:dyDescent="0.3">
      <c r="A359" s="3" t="s">
        <v>327</v>
      </c>
      <c r="B359" s="4"/>
      <c r="C359" s="3"/>
      <c r="D359" s="3"/>
      <c r="E359" s="3"/>
      <c r="F359" s="1"/>
      <c r="G359" s="1"/>
      <c r="H359" s="4"/>
      <c r="I359" s="4"/>
      <c r="J359" s="4"/>
      <c r="K359" s="4"/>
    </row>
    <row r="360" spans="1:11" ht="15.6" x14ac:dyDescent="0.3">
      <c r="A360" s="4"/>
      <c r="B360" s="5"/>
      <c r="C360" s="4"/>
      <c r="D360" s="4"/>
      <c r="E360" s="4"/>
      <c r="F360" s="4"/>
      <c r="G360" s="4"/>
      <c r="H360" s="4"/>
      <c r="I360" s="4"/>
      <c r="J360" s="4"/>
      <c r="K360" s="4"/>
    </row>
    <row r="361" spans="1:11" ht="15" customHeight="1" x14ac:dyDescent="0.3">
      <c r="A361" s="5" t="s">
        <v>361</v>
      </c>
      <c r="B361" s="4"/>
      <c r="C361" s="5"/>
      <c r="D361" s="5"/>
      <c r="E361" s="5"/>
      <c r="F361" s="5"/>
      <c r="G361" s="5"/>
      <c r="H361" s="4"/>
      <c r="I361" s="4"/>
      <c r="J361" s="4"/>
      <c r="K361" s="4"/>
    </row>
    <row r="362" spans="1:11" ht="19.95" customHeight="1" thickBot="1" x14ac:dyDescent="0.35">
      <c r="A362" s="4"/>
      <c r="B362" s="254"/>
      <c r="C362" s="4"/>
      <c r="D362" s="4"/>
      <c r="E362" s="4"/>
      <c r="F362" s="4"/>
      <c r="G362" s="4"/>
      <c r="H362" s="4"/>
      <c r="I362" s="4"/>
      <c r="J362" s="4"/>
      <c r="K362" s="4"/>
    </row>
    <row r="363" spans="1:11" ht="48" thickTop="1" thickBot="1" x14ac:dyDescent="0.35">
      <c r="A363" s="4"/>
      <c r="B363" s="255" t="s">
        <v>328</v>
      </c>
      <c r="C363" s="256"/>
      <c r="D363" s="257"/>
      <c r="E363" s="258" t="s">
        <v>30</v>
      </c>
      <c r="F363" s="258" t="s">
        <v>329</v>
      </c>
      <c r="G363" s="258" t="s">
        <v>330</v>
      </c>
      <c r="H363" s="4"/>
      <c r="I363" s="4"/>
      <c r="J363" s="4"/>
      <c r="K363" s="4"/>
    </row>
    <row r="364" spans="1:11" ht="16.2" thickTop="1" x14ac:dyDescent="0.3">
      <c r="A364" s="4"/>
      <c r="B364" s="390" t="s">
        <v>331</v>
      </c>
      <c r="C364" s="391"/>
      <c r="D364" s="392"/>
      <c r="E364" s="259">
        <v>20414</v>
      </c>
      <c r="F364" s="260">
        <v>20219.150000000001</v>
      </c>
      <c r="G364" s="227">
        <f t="shared" ref="G364:G370" si="9">PRODUCT(F364,100/E364)</f>
        <v>99.04550798471638</v>
      </c>
      <c r="H364" s="4"/>
      <c r="I364" s="4"/>
      <c r="J364" s="4"/>
      <c r="K364" s="4"/>
    </row>
    <row r="365" spans="1:11" ht="18" customHeight="1" x14ac:dyDescent="0.3">
      <c r="A365" s="4"/>
      <c r="B365" s="364" t="s">
        <v>332</v>
      </c>
      <c r="C365" s="393"/>
      <c r="D365" s="394"/>
      <c r="E365" s="261">
        <v>6010</v>
      </c>
      <c r="F365" s="262">
        <v>6006.78</v>
      </c>
      <c r="G365" s="227">
        <f t="shared" si="9"/>
        <v>99.946422628951737</v>
      </c>
      <c r="H365" s="4"/>
      <c r="I365" s="4"/>
      <c r="J365" s="4"/>
      <c r="K365" s="4"/>
    </row>
    <row r="366" spans="1:11" ht="18" customHeight="1" x14ac:dyDescent="0.3">
      <c r="A366" s="4"/>
      <c r="B366" s="40" t="s">
        <v>333</v>
      </c>
      <c r="C366" s="263"/>
      <c r="D366" s="264"/>
      <c r="E366" s="261">
        <v>6920</v>
      </c>
      <c r="F366" s="262">
        <v>7214.73</v>
      </c>
      <c r="G366" s="45">
        <f t="shared" si="9"/>
        <v>104.25910404624277</v>
      </c>
      <c r="H366" s="4"/>
      <c r="I366" s="4"/>
      <c r="J366" s="4"/>
      <c r="K366" s="4"/>
    </row>
    <row r="367" spans="1:11" x14ac:dyDescent="0.3">
      <c r="A367" s="4"/>
      <c r="B367" s="40" t="s">
        <v>334</v>
      </c>
      <c r="C367" s="263"/>
      <c r="D367" s="264"/>
      <c r="E367" s="261">
        <v>21930</v>
      </c>
      <c r="F367" s="262">
        <v>22569.5</v>
      </c>
      <c r="G367" s="45">
        <f t="shared" si="9"/>
        <v>102.91609667122663</v>
      </c>
      <c r="H367" s="4"/>
      <c r="I367" s="4"/>
      <c r="J367" s="4"/>
      <c r="K367" s="4"/>
    </row>
    <row r="368" spans="1:11" x14ac:dyDescent="0.3">
      <c r="A368" s="4"/>
      <c r="B368" s="40" t="s">
        <v>335</v>
      </c>
      <c r="C368" s="263"/>
      <c r="D368" s="264"/>
      <c r="E368" s="261">
        <v>5904</v>
      </c>
      <c r="F368" s="262">
        <v>6132.4</v>
      </c>
      <c r="G368" s="45">
        <f t="shared" si="9"/>
        <v>103.86856368563684</v>
      </c>
      <c r="H368" s="4"/>
      <c r="I368" s="4"/>
      <c r="J368" s="4"/>
      <c r="K368" s="4"/>
    </row>
    <row r="369" spans="1:11" x14ac:dyDescent="0.3">
      <c r="A369" s="4"/>
      <c r="B369" s="40" t="s">
        <v>336</v>
      </c>
      <c r="C369" s="263"/>
      <c r="D369" s="264"/>
      <c r="E369" s="261">
        <v>14371</v>
      </c>
      <c r="F369" s="262">
        <v>14422.6</v>
      </c>
      <c r="G369" s="45">
        <f t="shared" si="9"/>
        <v>100.35905643309442</v>
      </c>
      <c r="H369" s="4"/>
      <c r="I369" s="4"/>
      <c r="J369" s="4"/>
      <c r="K369" s="4"/>
    </row>
    <row r="370" spans="1:11" ht="15" thickBot="1" x14ac:dyDescent="0.35">
      <c r="A370" s="4"/>
      <c r="B370" s="52" t="s">
        <v>337</v>
      </c>
      <c r="C370" s="263"/>
      <c r="D370" s="264"/>
      <c r="E370" s="265">
        <v>20012</v>
      </c>
      <c r="F370" s="266">
        <v>20016.650000000001</v>
      </c>
      <c r="G370" s="56">
        <f t="shared" si="9"/>
        <v>100.02323605836499</v>
      </c>
      <c r="H370" s="4"/>
      <c r="I370" s="4"/>
      <c r="J370" s="4"/>
      <c r="K370" s="4"/>
    </row>
    <row r="371" spans="1:11" ht="18.600000000000001" thickTop="1" thickBot="1" x14ac:dyDescent="0.35">
      <c r="A371" s="4"/>
      <c r="B371" s="267" t="s">
        <v>338</v>
      </c>
      <c r="C371" s="268"/>
      <c r="D371" s="269"/>
      <c r="E371" s="270">
        <f>SUM(E364:E370)</f>
        <v>95561</v>
      </c>
      <c r="F371" s="271">
        <f>SUM(F364:F370)</f>
        <v>96581.81</v>
      </c>
      <c r="G371" s="272">
        <f>PRODUCT(F371,100/E371)</f>
        <v>101.06822867069202</v>
      </c>
      <c r="H371" s="4"/>
      <c r="I371" s="4"/>
      <c r="J371" s="4"/>
      <c r="K371" s="4"/>
    </row>
    <row r="372" spans="1:11" ht="16.2" thickTop="1" x14ac:dyDescent="0.3">
      <c r="A372" s="4"/>
      <c r="B372" s="5"/>
      <c r="C372" s="4"/>
      <c r="D372" s="4"/>
      <c r="E372" s="4"/>
      <c r="F372" s="4"/>
      <c r="G372" s="4"/>
      <c r="H372" s="4"/>
      <c r="I372" s="4"/>
      <c r="J372" s="4"/>
      <c r="K372" s="4"/>
    </row>
    <row r="373" spans="1:11" ht="15.6" x14ac:dyDescent="0.3">
      <c r="A373" s="5" t="s">
        <v>339</v>
      </c>
      <c r="B373" s="4"/>
      <c r="C373" s="5"/>
      <c r="D373" s="5"/>
      <c r="E373" s="5"/>
      <c r="F373" s="5"/>
      <c r="G373" s="11"/>
      <c r="H373" s="4"/>
      <c r="I373" s="4"/>
      <c r="J373" s="4"/>
      <c r="K373" s="4"/>
    </row>
    <row r="374" spans="1:11" ht="15" thickBot="1" x14ac:dyDescent="0.3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 ht="19.2" thickTop="1" thickBot="1" x14ac:dyDescent="0.4">
      <c r="A375" s="273"/>
      <c r="B375" s="274" t="s">
        <v>340</v>
      </c>
      <c r="C375" s="275"/>
      <c r="D375" s="276"/>
      <c r="E375" s="277"/>
      <c r="F375" s="277"/>
      <c r="G375" s="4"/>
      <c r="H375" s="4"/>
      <c r="I375" s="4"/>
      <c r="J375" s="4"/>
      <c r="K375" s="4"/>
    </row>
    <row r="376" spans="1:11" ht="48" thickTop="1" thickBot="1" x14ac:dyDescent="0.35">
      <c r="A376" s="236"/>
      <c r="B376" s="278" t="s">
        <v>328</v>
      </c>
      <c r="C376" s="279"/>
      <c r="D376" s="280"/>
      <c r="E376" s="281" t="s">
        <v>30</v>
      </c>
      <c r="F376" s="281" t="s">
        <v>329</v>
      </c>
      <c r="G376" s="258" t="s">
        <v>330</v>
      </c>
      <c r="H376" s="4"/>
      <c r="I376" s="4"/>
      <c r="J376" s="4"/>
      <c r="K376" s="4"/>
    </row>
    <row r="377" spans="1:11" ht="18.600000000000001" thickTop="1" thickBot="1" x14ac:dyDescent="0.35">
      <c r="A377" s="236"/>
      <c r="B377" s="282" t="s">
        <v>341</v>
      </c>
      <c r="C377" s="283"/>
      <c r="D377" s="280"/>
      <c r="E377" s="270">
        <v>2274</v>
      </c>
      <c r="F377" s="271">
        <v>2274</v>
      </c>
      <c r="G377" s="272">
        <f>PRODUCT(F377,100/E377)</f>
        <v>100</v>
      </c>
      <c r="H377" s="4"/>
      <c r="I377" s="4"/>
      <c r="J377" s="4"/>
      <c r="K377" s="4"/>
    </row>
    <row r="378" spans="1:11" ht="19.5" customHeight="1" thickTop="1" x14ac:dyDescent="0.3">
      <c r="A378" s="4"/>
      <c r="B378" s="284"/>
      <c r="C378" s="4"/>
      <c r="D378" s="4"/>
      <c r="E378" s="4"/>
      <c r="F378" s="4"/>
      <c r="G378" s="4"/>
      <c r="H378" s="4"/>
      <c r="I378" s="4"/>
      <c r="J378" s="4"/>
      <c r="K378" s="4"/>
    </row>
    <row r="379" spans="1:11" ht="15.6" x14ac:dyDescent="0.3">
      <c r="A379" s="284" t="s">
        <v>342</v>
      </c>
      <c r="B379" s="4"/>
      <c r="C379" s="284"/>
      <c r="D379" s="284"/>
      <c r="E379" s="4"/>
      <c r="F379" s="4"/>
      <c r="G379" s="4"/>
      <c r="H379" s="4"/>
      <c r="I379" s="4"/>
      <c r="J379" s="4"/>
      <c r="K379" s="4"/>
    </row>
    <row r="380" spans="1:11" ht="12" customHeight="1" thickBot="1" x14ac:dyDescent="0.35">
      <c r="A380" s="4"/>
      <c r="B380" s="285"/>
      <c r="C380" s="286"/>
      <c r="D380" s="4"/>
      <c r="E380" s="4"/>
      <c r="F380" s="4"/>
      <c r="G380" s="4"/>
      <c r="H380" s="4"/>
      <c r="I380" s="4"/>
      <c r="J380" s="4"/>
      <c r="K380" s="4"/>
    </row>
    <row r="381" spans="1:11" ht="48" thickTop="1" thickBot="1" x14ac:dyDescent="0.35">
      <c r="A381" s="4"/>
      <c r="B381" s="395" t="s">
        <v>343</v>
      </c>
      <c r="C381" s="396"/>
      <c r="D381" s="397"/>
      <c r="E381" s="287" t="s">
        <v>30</v>
      </c>
      <c r="F381" s="258" t="s">
        <v>329</v>
      </c>
      <c r="G381" s="258" t="s">
        <v>330</v>
      </c>
      <c r="H381" s="4"/>
      <c r="I381" s="4"/>
      <c r="J381" s="4"/>
      <c r="K381" s="4"/>
    </row>
    <row r="382" spans="1:11" ht="15" thickTop="1" x14ac:dyDescent="0.3">
      <c r="A382" s="4"/>
      <c r="B382" s="386" t="s">
        <v>344</v>
      </c>
      <c r="C382" s="387"/>
      <c r="D382" s="288"/>
      <c r="E382" s="289">
        <v>3070</v>
      </c>
      <c r="F382" s="290">
        <v>3046.4</v>
      </c>
      <c r="G382" s="303">
        <f t="shared" ref="G382:G384" si="10">PRODUCT(F382,100/E382)</f>
        <v>99.23127035830619</v>
      </c>
      <c r="H382" s="4"/>
      <c r="I382" s="4"/>
      <c r="J382" s="4"/>
      <c r="K382" s="4"/>
    </row>
    <row r="383" spans="1:11" ht="18" customHeight="1" x14ac:dyDescent="0.3">
      <c r="A383" s="4"/>
      <c r="B383" s="291" t="s">
        <v>345</v>
      </c>
      <c r="C383" s="292"/>
      <c r="D383" s="293"/>
      <c r="E383" s="289">
        <v>20082</v>
      </c>
      <c r="F383" s="290">
        <v>20081.599999999999</v>
      </c>
      <c r="G383" s="304">
        <f t="shared" si="10"/>
        <v>99.99800816651728</v>
      </c>
      <c r="H383" s="4"/>
      <c r="I383" s="4"/>
      <c r="J383" s="4"/>
      <c r="K383" s="4"/>
    </row>
    <row r="384" spans="1:11" ht="15" thickBot="1" x14ac:dyDescent="0.35">
      <c r="A384" s="4"/>
      <c r="B384" s="294" t="s">
        <v>336</v>
      </c>
      <c r="C384" s="292"/>
      <c r="D384" s="295"/>
      <c r="E384" s="289">
        <v>1814</v>
      </c>
      <c r="F384" s="290">
        <v>1814.4</v>
      </c>
      <c r="G384" s="305">
        <f t="shared" si="10"/>
        <v>100.02205071664829</v>
      </c>
      <c r="H384" s="4"/>
      <c r="I384" s="4"/>
      <c r="J384" s="4"/>
      <c r="K384" s="4"/>
    </row>
    <row r="385" spans="1:11" ht="18.600000000000001" thickTop="1" thickBot="1" x14ac:dyDescent="0.35">
      <c r="A385" s="4"/>
      <c r="B385" s="296" t="s">
        <v>346</v>
      </c>
      <c r="C385" s="297"/>
      <c r="D385" s="298"/>
      <c r="E385" s="299">
        <f>SUM(E382:E384)</f>
        <v>24966</v>
      </c>
      <c r="F385" s="300">
        <f>SUM(F381:F384)</f>
        <v>24942.400000000001</v>
      </c>
      <c r="G385" s="272">
        <f>PRODUCT(F385,100/E385)</f>
        <v>99.905471441159975</v>
      </c>
      <c r="H385" s="4"/>
      <c r="I385" s="4"/>
      <c r="J385" s="4"/>
      <c r="K385" s="4"/>
    </row>
    <row r="386" spans="1:11" ht="12" customHeight="1" thickTop="1" x14ac:dyDescent="0.3">
      <c r="A386" s="4"/>
      <c r="B386" s="3"/>
      <c r="C386" s="4"/>
      <c r="D386" s="4"/>
      <c r="E386" s="4"/>
      <c r="F386" s="4"/>
      <c r="G386" s="4"/>
      <c r="H386" s="4"/>
      <c r="I386" s="4"/>
      <c r="J386" s="4"/>
      <c r="K386" s="4"/>
    </row>
    <row r="387" spans="1:11" x14ac:dyDescent="0.3">
      <c r="A387" s="3" t="s">
        <v>347</v>
      </c>
      <c r="B387" s="4"/>
      <c r="C387" s="3"/>
      <c r="D387" s="3"/>
      <c r="E387" s="4"/>
      <c r="F387" s="4"/>
      <c r="G387" s="4"/>
      <c r="H387" s="4"/>
      <c r="I387" s="4"/>
      <c r="J387" s="4"/>
      <c r="K387" s="4"/>
    </row>
    <row r="388" spans="1:11" ht="15.6" x14ac:dyDescent="0.3">
      <c r="A388" s="4"/>
      <c r="B388" s="5"/>
      <c r="C388" s="4"/>
      <c r="D388" s="4"/>
      <c r="E388" s="4"/>
      <c r="F388" s="4"/>
      <c r="G388" s="4"/>
      <c r="H388" s="4"/>
      <c r="I388" s="4"/>
      <c r="J388" s="4"/>
      <c r="K388" s="4"/>
    </row>
    <row r="389" spans="1:11" ht="15.6" x14ac:dyDescent="0.3">
      <c r="A389" s="5" t="s">
        <v>348</v>
      </c>
      <c r="B389" s="4"/>
      <c r="C389" s="5"/>
      <c r="D389" s="5"/>
      <c r="E389" s="5"/>
      <c r="F389" s="5"/>
      <c r="G389" s="4"/>
      <c r="H389" s="4"/>
      <c r="I389" s="4"/>
      <c r="J389" s="4"/>
      <c r="K389" s="4"/>
    </row>
    <row r="390" spans="1:11" x14ac:dyDescent="0.3">
      <c r="A390" s="4"/>
      <c r="B390" s="250"/>
      <c r="C390" s="4"/>
      <c r="D390" s="4"/>
      <c r="E390" s="4"/>
      <c r="F390" s="4"/>
      <c r="G390" s="4"/>
      <c r="H390" s="4"/>
      <c r="I390" s="4"/>
      <c r="J390" s="4"/>
      <c r="K390" s="4"/>
    </row>
    <row r="391" spans="1:11" x14ac:dyDescent="0.3">
      <c r="A391" s="250" t="s">
        <v>349</v>
      </c>
      <c r="B391" s="3"/>
      <c r="C391" s="250"/>
      <c r="D391" s="250"/>
      <c r="E391" s="4"/>
      <c r="F391" s="4"/>
      <c r="G391" s="4"/>
      <c r="H391" s="4"/>
      <c r="I391" s="4"/>
      <c r="J391" s="4"/>
      <c r="K391" s="4"/>
    </row>
    <row r="392" spans="1:11" x14ac:dyDescent="0.3">
      <c r="A392" s="309" t="s">
        <v>350</v>
      </c>
      <c r="B392" s="309"/>
      <c r="C392" s="309"/>
      <c r="D392" s="309"/>
      <c r="E392" s="309"/>
      <c r="F392" s="309"/>
      <c r="G392" s="309"/>
      <c r="H392" s="4"/>
      <c r="I392" s="4"/>
      <c r="J392" s="4"/>
      <c r="K392" s="4"/>
    </row>
    <row r="393" spans="1:11" x14ac:dyDescent="0.3">
      <c r="A393" s="3" t="s">
        <v>351</v>
      </c>
      <c r="B393" s="3"/>
      <c r="C393" s="3"/>
      <c r="D393" s="3"/>
      <c r="E393" s="3"/>
      <c r="F393" s="3"/>
      <c r="G393" s="3"/>
      <c r="H393" s="4"/>
      <c r="I393" s="4"/>
      <c r="J393" s="4"/>
      <c r="K393" s="4"/>
    </row>
    <row r="394" spans="1:11" x14ac:dyDescent="0.3">
      <c r="A394" s="309" t="s">
        <v>352</v>
      </c>
      <c r="B394" s="309"/>
      <c r="C394" s="309"/>
      <c r="D394" s="309"/>
      <c r="E394" s="3"/>
      <c r="F394" s="3"/>
      <c r="G394" s="3"/>
      <c r="H394" s="4"/>
      <c r="I394" s="4"/>
      <c r="J394" s="4"/>
      <c r="K394" s="4"/>
    </row>
    <row r="395" spans="1:11" x14ac:dyDescent="0.3">
      <c r="A395" s="3" t="s">
        <v>353</v>
      </c>
      <c r="B395" s="4"/>
      <c r="C395" s="3"/>
      <c r="D395" s="3"/>
      <c r="E395" s="3"/>
      <c r="F395" s="3"/>
      <c r="G395" s="3"/>
      <c r="H395" s="4"/>
      <c r="I395" s="4"/>
      <c r="J395" s="4"/>
      <c r="K395" s="4"/>
    </row>
    <row r="396" spans="1:11" x14ac:dyDescent="0.3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 ht="19.95" customHeight="1" x14ac:dyDescent="0.3">
      <c r="A397" s="5" t="s">
        <v>354</v>
      </c>
      <c r="B397" s="4"/>
      <c r="C397" s="5"/>
      <c r="D397" s="5"/>
      <c r="E397" s="1"/>
      <c r="F397" s="1"/>
      <c r="G397" s="1"/>
      <c r="H397" s="4"/>
      <c r="I397" s="248"/>
      <c r="J397" s="248"/>
      <c r="K397" s="248"/>
    </row>
    <row r="398" spans="1:11" ht="13.5" customHeight="1" x14ac:dyDescent="0.3">
      <c r="A398" s="4"/>
      <c r="B398" s="3"/>
      <c r="C398" s="4"/>
      <c r="D398" s="4"/>
      <c r="E398" s="4"/>
      <c r="F398" s="4"/>
      <c r="G398" s="4"/>
      <c r="H398" s="4"/>
      <c r="I398" s="4"/>
      <c r="J398" s="4"/>
      <c r="K398" s="4"/>
    </row>
    <row r="399" spans="1:11" ht="19.95" customHeight="1" x14ac:dyDescent="0.3">
      <c r="A399" s="3" t="s">
        <v>355</v>
      </c>
      <c r="B399" s="248"/>
      <c r="C399" s="3"/>
      <c r="D399" s="3"/>
      <c r="E399" s="3"/>
      <c r="F399" s="3"/>
      <c r="G399" s="3"/>
      <c r="H399" s="4"/>
      <c r="I399" s="4"/>
      <c r="J399" s="4"/>
      <c r="K399" s="4"/>
    </row>
    <row r="400" spans="1:11" ht="48" customHeight="1" x14ac:dyDescent="0.3">
      <c r="A400" s="314" t="s">
        <v>356</v>
      </c>
      <c r="B400" s="381"/>
      <c r="C400" s="381"/>
      <c r="D400" s="381"/>
      <c r="E400" s="381"/>
      <c r="F400" s="381"/>
      <c r="G400" s="248"/>
      <c r="I400" s="4"/>
      <c r="J400" s="4"/>
      <c r="K400" s="4"/>
    </row>
    <row r="401" spans="1:7" ht="13.5" customHeight="1" x14ac:dyDescent="0.3">
      <c r="A401" s="4"/>
      <c r="B401" s="301"/>
      <c r="C401" s="4"/>
      <c r="D401" s="4"/>
      <c r="E401" s="4"/>
      <c r="F401" s="4"/>
      <c r="G401" s="4"/>
    </row>
    <row r="402" spans="1:7" ht="36" customHeight="1" x14ac:dyDescent="0.35">
      <c r="A402" s="388" t="s">
        <v>357</v>
      </c>
      <c r="B402" s="381"/>
      <c r="C402" s="381"/>
      <c r="D402" s="381"/>
      <c r="E402" s="381"/>
      <c r="F402" s="381"/>
      <c r="G402" s="302"/>
    </row>
    <row r="403" spans="1:7" ht="20.25" customHeight="1" x14ac:dyDescent="0.3">
      <c r="A403" s="249"/>
      <c r="C403" s="249"/>
      <c r="D403" s="249"/>
      <c r="E403" s="249"/>
      <c r="F403" s="249"/>
      <c r="G403" s="249"/>
    </row>
    <row r="404" spans="1:7" ht="23.25" customHeight="1" x14ac:dyDescent="0.3">
      <c r="G404" t="s">
        <v>358</v>
      </c>
    </row>
    <row r="405" spans="1:7" x14ac:dyDescent="0.3">
      <c r="G405" t="s">
        <v>359</v>
      </c>
    </row>
    <row r="406" spans="1:7" x14ac:dyDescent="0.3">
      <c r="G406" t="s">
        <v>360</v>
      </c>
    </row>
  </sheetData>
  <mergeCells count="133">
    <mergeCell ref="A333:F333"/>
    <mergeCell ref="A325:F325"/>
    <mergeCell ref="A326:F326"/>
    <mergeCell ref="B382:C382"/>
    <mergeCell ref="A392:G392"/>
    <mergeCell ref="A394:D394"/>
    <mergeCell ref="A400:F400"/>
    <mergeCell ref="A402:F402"/>
    <mergeCell ref="B334:E334"/>
    <mergeCell ref="A350:E350"/>
    <mergeCell ref="B364:D364"/>
    <mergeCell ref="B365:D365"/>
    <mergeCell ref="B381:D381"/>
    <mergeCell ref="A356:G356"/>
    <mergeCell ref="A323:E323"/>
    <mergeCell ref="A327:E327"/>
    <mergeCell ref="A328:C328"/>
    <mergeCell ref="A317:C317"/>
    <mergeCell ref="A320:F320"/>
    <mergeCell ref="A321:D321"/>
    <mergeCell ref="A322:E322"/>
    <mergeCell ref="A316:F316"/>
    <mergeCell ref="A318:F318"/>
    <mergeCell ref="A279:F279"/>
    <mergeCell ref="B298:E298"/>
    <mergeCell ref="A306:F306"/>
    <mergeCell ref="A309:D309"/>
    <mergeCell ref="A315:C315"/>
    <mergeCell ref="A237:F237"/>
    <mergeCell ref="A266:C266"/>
    <mergeCell ref="B267:C267"/>
    <mergeCell ref="B270:C270"/>
    <mergeCell ref="B272:F272"/>
    <mergeCell ref="B274:E274"/>
    <mergeCell ref="A300:F300"/>
    <mergeCell ref="A289:E289"/>
    <mergeCell ref="A290:C290"/>
    <mergeCell ref="A291:C291"/>
    <mergeCell ref="A292:E292"/>
    <mergeCell ref="A293:D293"/>
    <mergeCell ref="A294:C294"/>
    <mergeCell ref="A295:C295"/>
    <mergeCell ref="A314:C314"/>
    <mergeCell ref="B231:G231"/>
    <mergeCell ref="A232:G232"/>
    <mergeCell ref="A233:G233"/>
    <mergeCell ref="A234:G234"/>
    <mergeCell ref="A235:E235"/>
    <mergeCell ref="A236:G236"/>
    <mergeCell ref="A223:G223"/>
    <mergeCell ref="A224:G224"/>
    <mergeCell ref="A225:G225"/>
    <mergeCell ref="A226:G226"/>
    <mergeCell ref="A227:C227"/>
    <mergeCell ref="A229:F229"/>
    <mergeCell ref="A217:G217"/>
    <mergeCell ref="A218:G218"/>
    <mergeCell ref="A219:G219"/>
    <mergeCell ref="A220:G220"/>
    <mergeCell ref="A221:G221"/>
    <mergeCell ref="A222:G222"/>
    <mergeCell ref="A204:C204"/>
    <mergeCell ref="A205:C205"/>
    <mergeCell ref="A206:C206"/>
    <mergeCell ref="A207:C207"/>
    <mergeCell ref="A213:F213"/>
    <mergeCell ref="A215:G215"/>
    <mergeCell ref="A184:C184"/>
    <mergeCell ref="A194:C194"/>
    <mergeCell ref="A199:C199"/>
    <mergeCell ref="A201:C201"/>
    <mergeCell ref="A202:C202"/>
    <mergeCell ref="A203:C203"/>
    <mergeCell ref="A151:C151"/>
    <mergeCell ref="A169:C169"/>
    <mergeCell ref="A178:C178"/>
    <mergeCell ref="A180:C180"/>
    <mergeCell ref="A182:C182"/>
    <mergeCell ref="A183:C183"/>
    <mergeCell ref="A142:C142"/>
    <mergeCell ref="A143:C143"/>
    <mergeCell ref="A145:C145"/>
    <mergeCell ref="A147:C147"/>
    <mergeCell ref="A149:C149"/>
    <mergeCell ref="A150:C150"/>
    <mergeCell ref="A96:C96"/>
    <mergeCell ref="A98:C98"/>
    <mergeCell ref="A101:C101"/>
    <mergeCell ref="A104:C104"/>
    <mergeCell ref="A105:C105"/>
    <mergeCell ref="A108:C108"/>
    <mergeCell ref="A59:C59"/>
    <mergeCell ref="A60:C60"/>
    <mergeCell ref="A72:C72"/>
    <mergeCell ref="A73:C73"/>
    <mergeCell ref="A76:C76"/>
    <mergeCell ref="A81:C81"/>
    <mergeCell ref="A37:C37"/>
    <mergeCell ref="A39:C39"/>
    <mergeCell ref="A40:C40"/>
    <mergeCell ref="A42:C42"/>
    <mergeCell ref="A43:C43"/>
    <mergeCell ref="A47:C47"/>
    <mergeCell ref="A30:C30"/>
    <mergeCell ref="A32:B32"/>
    <mergeCell ref="A33:B33"/>
    <mergeCell ref="A34:B34"/>
    <mergeCell ref="A35:B35"/>
    <mergeCell ref="A36:B36"/>
    <mergeCell ref="A22:G22"/>
    <mergeCell ref="A24:G24"/>
    <mergeCell ref="A25:G25"/>
    <mergeCell ref="A26:G26"/>
    <mergeCell ref="A27:G27"/>
    <mergeCell ref="A28:E28"/>
    <mergeCell ref="A19:G19"/>
    <mergeCell ref="A20:C20"/>
    <mergeCell ref="A21:G21"/>
    <mergeCell ref="A8:C8"/>
    <mergeCell ref="A9:G9"/>
    <mergeCell ref="A10:G10"/>
    <mergeCell ref="A11:G11"/>
    <mergeCell ref="A12:G12"/>
    <mergeCell ref="A14:G14"/>
    <mergeCell ref="A1:F1"/>
    <mergeCell ref="A3:F3"/>
    <mergeCell ref="A4:G4"/>
    <mergeCell ref="A5:G5"/>
    <mergeCell ref="A6:G6"/>
    <mergeCell ref="A7:G7"/>
    <mergeCell ref="A15:G15"/>
    <mergeCell ref="A16:G16"/>
    <mergeCell ref="A17:C17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rowBreaks count="11" manualBreakCount="11">
    <brk id="41" max="6" man="1"/>
    <brk id="80" max="6" man="1"/>
    <brk id="100" max="6" man="1"/>
    <brk id="147" max="6" man="1"/>
    <brk id="181" max="6" man="1"/>
    <brk id="211" max="6" man="1"/>
    <brk id="238" max="6" man="1"/>
    <brk id="272" max="6" man="1"/>
    <brk id="297" max="6" man="1"/>
    <brk id="340" max="6" man="1"/>
    <brk id="37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31.12.2011</vt:lpstr>
      <vt:lpstr>Hárok2</vt:lpstr>
      <vt:lpstr>Hárok3</vt:lpstr>
      <vt:lpstr>'31.12.2011'!Oblasť_tlače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Emília Škorníková</dc:creator>
  <cp:lastModifiedBy>Skornikova</cp:lastModifiedBy>
  <cp:lastPrinted>2012-05-07T12:31:10Z</cp:lastPrinted>
  <dcterms:created xsi:type="dcterms:W3CDTF">2012-04-25T20:11:07Z</dcterms:created>
  <dcterms:modified xsi:type="dcterms:W3CDTF">2012-05-14T07:31:45Z</dcterms:modified>
</cp:coreProperties>
</file>