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35" windowWidth="14340" windowHeight="688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67" i="1"/>
  <c r="E367"/>
  <c r="D367"/>
  <c r="F357"/>
  <c r="E357"/>
  <c r="D357"/>
  <c r="H203"/>
  <c r="E203"/>
  <c r="F202"/>
  <c r="F201"/>
  <c r="F192"/>
  <c r="F191"/>
  <c r="H190"/>
  <c r="H195"/>
  <c r="G190"/>
  <c r="E190"/>
  <c r="D190"/>
  <c r="D195"/>
  <c r="F189"/>
  <c r="F188"/>
  <c r="F187"/>
  <c r="F186"/>
  <c r="F185"/>
  <c r="F184"/>
  <c r="F183"/>
  <c r="F182"/>
  <c r="H181"/>
  <c r="G181"/>
  <c r="G195"/>
  <c r="G200"/>
  <c r="E181"/>
  <c r="E195"/>
  <c r="D181"/>
  <c r="F174"/>
  <c r="F173"/>
  <c r="F172"/>
  <c r="F171"/>
  <c r="F170"/>
  <c r="F168"/>
  <c r="F167"/>
  <c r="F166"/>
  <c r="F165"/>
  <c r="F164"/>
  <c r="J163"/>
  <c r="J177"/>
  <c r="H163"/>
  <c r="H177"/>
  <c r="G163"/>
  <c r="G177"/>
  <c r="G199"/>
  <c r="E163"/>
  <c r="E177"/>
  <c r="D163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H144"/>
  <c r="G144"/>
  <c r="F144"/>
  <c r="E144"/>
  <c r="D144"/>
  <c r="F132"/>
  <c r="F130"/>
  <c r="F129"/>
  <c r="F127"/>
  <c r="F126"/>
  <c r="F125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J99"/>
  <c r="H99"/>
  <c r="G99"/>
  <c r="E99"/>
  <c r="D99"/>
  <c r="F99"/>
  <c r="F98"/>
  <c r="F97"/>
  <c r="J96"/>
  <c r="H96"/>
  <c r="G96"/>
  <c r="G95"/>
  <c r="F96"/>
  <c r="E96"/>
  <c r="J95"/>
  <c r="H95"/>
  <c r="E95"/>
  <c r="D95"/>
  <c r="F94"/>
  <c r="H93"/>
  <c r="G93"/>
  <c r="F93"/>
  <c r="E93"/>
  <c r="D93"/>
  <c r="F92"/>
  <c r="F91"/>
  <c r="H90"/>
  <c r="G90"/>
  <c r="E90"/>
  <c r="F90"/>
  <c r="D90"/>
  <c r="F89"/>
  <c r="G88"/>
  <c r="F88"/>
  <c r="E88"/>
  <c r="D88"/>
  <c r="F87"/>
  <c r="F86"/>
  <c r="F85"/>
  <c r="F84"/>
  <c r="F83"/>
  <c r="F82"/>
  <c r="F81"/>
  <c r="F80"/>
  <c r="F79"/>
  <c r="H78"/>
  <c r="G78"/>
  <c r="E78"/>
  <c r="D78"/>
  <c r="F78"/>
  <c r="F77"/>
  <c r="F76"/>
  <c r="F75"/>
  <c r="H74"/>
  <c r="G74"/>
  <c r="E74"/>
  <c r="D74"/>
  <c r="F74"/>
  <c r="F73"/>
  <c r="F72"/>
  <c r="H71"/>
  <c r="G71"/>
  <c r="G70"/>
  <c r="G57"/>
  <c r="E71"/>
  <c r="D71"/>
  <c r="F71"/>
  <c r="H70"/>
  <c r="E70"/>
  <c r="D70"/>
  <c r="F70"/>
  <c r="F69"/>
  <c r="F68"/>
  <c r="F67"/>
  <c r="F66"/>
  <c r="F65"/>
  <c r="F64"/>
  <c r="F63"/>
  <c r="F62"/>
  <c r="F61"/>
  <c r="F60"/>
  <c r="F59"/>
  <c r="H58"/>
  <c r="H57"/>
  <c r="G58"/>
  <c r="E58"/>
  <c r="D58"/>
  <c r="D57"/>
  <c r="F57"/>
  <c r="E57"/>
  <c r="F56"/>
  <c r="F55"/>
  <c r="F54"/>
  <c r="F53"/>
  <c r="F52"/>
  <c r="F51"/>
  <c r="H50"/>
  <c r="H45"/>
  <c r="H37"/>
  <c r="G50"/>
  <c r="E50"/>
  <c r="D50"/>
  <c r="D45"/>
  <c r="F49"/>
  <c r="F48"/>
  <c r="F47"/>
  <c r="F46"/>
  <c r="G45"/>
  <c r="E45"/>
  <c r="F44"/>
  <c r="F43"/>
  <c r="F42"/>
  <c r="H41"/>
  <c r="G41"/>
  <c r="E41"/>
  <c r="F41"/>
  <c r="D41"/>
  <c r="G40"/>
  <c r="E40"/>
  <c r="F40"/>
  <c r="D40"/>
  <c r="F39"/>
  <c r="G38"/>
  <c r="F38"/>
  <c r="E38"/>
  <c r="D38"/>
  <c r="G37"/>
  <c r="F195"/>
  <c r="D200"/>
  <c r="F200"/>
  <c r="E140"/>
  <c r="H140"/>
  <c r="G140"/>
  <c r="G198"/>
  <c r="C33"/>
  <c r="C30"/>
  <c r="D37"/>
  <c r="F37"/>
  <c r="F45"/>
  <c r="F181"/>
  <c r="E37"/>
  <c r="F50"/>
  <c r="F58"/>
  <c r="F95"/>
  <c r="F190"/>
  <c r="D177"/>
  <c r="D199"/>
  <c r="F199"/>
  <c r="F177"/>
  <c r="E205"/>
  <c r="E208"/>
  <c r="G203"/>
  <c r="D140"/>
  <c r="F140"/>
  <c r="D198"/>
  <c r="D203"/>
  <c r="F203"/>
  <c r="F198"/>
</calcChain>
</file>

<file path=xl/sharedStrings.xml><?xml version="1.0" encoding="utf-8"?>
<sst xmlns="http://schemas.openxmlformats.org/spreadsheetml/2006/main" count="419" uniqueCount="377">
  <si>
    <t>Návrh na I. zmenu rozpočtu na rok 2012</t>
  </si>
  <si>
    <t>PRÍJMY</t>
  </si>
  <si>
    <t>Rozpočet  Mesta  Turzovka na rok 2012  je  zostavovaný v súlade s platnými právnymi normami  SR  :</t>
  </si>
  <si>
    <t>zákon  č. 583/2004 Z. z  o rozpočtových pravidlách územnej samosprávy a o zmene a doplnení zákonov v znení neskorších predpisov,</t>
  </si>
  <si>
    <t xml:space="preserve">zákon  č. 523/2004 Z. z  o rozpočtových pravidlách verejnej správy  o zmene a doplnení zákonov v znení neskorších predpisov,  </t>
  </si>
  <si>
    <t>zákon č. 564/2004 Z.z. o rozpočtovom  určení výnosu dane z príjmov územnej samospráve a o zmene a doplnení niektorých zákonov  bol novelizovaný zákonom č. 548/2011 zo dňa 1.12.2011 na základe, ktoré došlo k úprave  podielu dane z príjmov FO zo 70,3% na 65,4%.</t>
  </si>
  <si>
    <t>nariadením vlády č. 531/2010  Z.z. sa mení nariadenie vlády č. 668/2004 Z.z. o rozdeľovaní výnosu dane z príjmov  územnej samosprávy znení neskorších predpisov,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</si>
  <si>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</si>
  <si>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</si>
  <si>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</si>
  <si>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 xml:space="preserve">opatrenie MF SR č. MF/010752004-42 zo dňa 8.12.2004 v  znení  neskorších predpisov, ktorým sa ustanovuje druhová klasifikácia,  organizačná </t>
  </si>
  <si>
    <t>a ekonomická  klasifikácia  rozpočtovej klasifikácie.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</si>
  <si>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</si>
  <si>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</si>
  <si>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</si>
  <si>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Celkový  rozpočet na rok 2012 je  navrhnutý  ako vyrovnaný t.j. rozdiel medzi príjmami a výdavkami ( vrátane príjmových </t>
  </si>
  <si>
    <t xml:space="preserve">a výdavkových  finačných operácií)  </t>
  </si>
  <si>
    <t xml:space="preserve">Schodok  kapitálového rozpočtu  je krytý bežnými príjmami a príjmami finančných operácií - predpokladaným  prebytkom hospodárenia </t>
  </si>
  <si>
    <t xml:space="preserve">z roku  2011 a prevodom z rezervného fondu a ostatných peňažných fondov  mesta. </t>
  </si>
  <si>
    <t>Zostavovanie rozpočtu  je vykonávané v súlade s vytýčenými zámermi a cieľmi pre jednotlivé programy a zosumarizovaním</t>
  </si>
  <si>
    <t xml:space="preserve">požiadaviek od jednotlivých  správcov programu.  Na základe   § 10  odst. 2 zákona č. 583/2004 o rozpočtových pravidlách  územnej </t>
  </si>
  <si>
    <t>samosprávy v znení neskorších predpisov. Mesto Turzovka je povinné prednostne zabezpečiť  krytie všetkých záväzkov, ktoré pre neho vyplývajú  z plnenia  povinnosti ustanovených osobitnými predpismi.</t>
  </si>
  <si>
    <t>Návrh na I. zmenu rozpoču na rok 2012</t>
  </si>
  <si>
    <t xml:space="preserve">eur </t>
  </si>
  <si>
    <t xml:space="preserve">Bežné príjmy </t>
  </si>
  <si>
    <t xml:space="preserve">Daňové  príjmy </t>
  </si>
  <si>
    <t xml:space="preserve">Nedaňové príjmy </t>
  </si>
  <si>
    <t xml:space="preserve">Transfery v rámci verejnej správy  </t>
  </si>
  <si>
    <t xml:space="preserve">Vlastné príjmy škôl a školských zariadení + projekty </t>
  </si>
  <si>
    <t>Rozpočet na rok 2012</t>
  </si>
  <si>
    <t>Štruktúra plnenia rozpočtu k 30.6.2012</t>
  </si>
  <si>
    <t>% plnenia k 30.6.2012</t>
  </si>
  <si>
    <t>Návrh  na  I. zmenu rozpočtu  na rok 2012</t>
  </si>
  <si>
    <t xml:space="preserve">Rozdiel </t>
  </si>
  <si>
    <t xml:space="preserve">Poznámka </t>
  </si>
  <si>
    <t xml:space="preserve">v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</si>
  <si>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</si>
  <si>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</si>
  <si>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</si>
  <si>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</si>
  <si>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</si>
  <si>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 pozemkov         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</si>
  <si>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</si>
  <si>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</si>
  <si>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</si>
  <si>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</si>
  <si>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Na základe plnenia </t>
  </si>
  <si>
    <t xml:space="preserve">Za nevyherné hracie prístroje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</si>
  <si>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</si>
  <si>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</si>
  <si>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</si>
  <si>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</si>
  <si>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>Za úžívanie verejného priestranstva (trhovisko - drobný predaj + predajné stánky )</t>
  </si>
  <si>
    <t>Za užívanie verejného priestranstva (BS -kolotoče, jednorazovvý predaj  BS  a pod.)</t>
  </si>
  <si>
    <t xml:space="preserve">Za užívanie verejného priestranstva, parkoviská </t>
  </si>
  <si>
    <t>Z dôvodu neschválenia VZN</t>
  </si>
  <si>
    <t>Za užívanie verejného priestranstva (rekl. miesta)</t>
  </si>
  <si>
    <t xml:space="preserve">Za komunálne odpady a drobné stav. odpady </t>
  </si>
  <si>
    <t xml:space="preserve">200 Nedaňové príjmy </t>
  </si>
  <si>
    <t xml:space="preserve">212 Príjmy z vlastníctva </t>
  </si>
  <si>
    <t xml:space="preserve">Z  prenajatých pozemkov </t>
  </si>
  <si>
    <t xml:space="preserve">Z prenajatých  budov </t>
  </si>
  <si>
    <t>Z prenajatých bytov (Klika, )</t>
  </si>
  <si>
    <t>Z nájmu bytov  v bytovom dome č. 43 /1</t>
  </si>
  <si>
    <t>Z nájmu bytov  nad školskou jedálňou  č. 540</t>
  </si>
  <si>
    <t>Z nájmu zariadenia  CZT ZŠ Turzovka a Energetika s.r.o</t>
  </si>
  <si>
    <t>Z nájmu za zariadenie Energetika  spol. s.r.o</t>
  </si>
  <si>
    <t xml:space="preserve">Z nájmu Vodovod Vyšný koniec </t>
  </si>
  <si>
    <t xml:space="preserve">Z nájmu reklamné plochy </t>
  </si>
  <si>
    <t xml:space="preserve">Z nájmu informačné tabule </t>
  </si>
  <si>
    <t xml:space="preserve">Z nájmu za  hrobové miesta </t>
  </si>
  <si>
    <t xml:space="preserve">Z dôvodu nezistenia vlastníkov hrobov </t>
  </si>
  <si>
    <t xml:space="preserve">220 Administratívne poplatky a iné poplatky a platby  </t>
  </si>
  <si>
    <t xml:space="preserve">221 Administratívne poplatky </t>
  </si>
  <si>
    <t xml:space="preserve">Spravné poplatky </t>
  </si>
  <si>
    <t xml:space="preserve">Spravné poplatky -výherné hracie prístroje </t>
  </si>
  <si>
    <t xml:space="preserve">222  Pokuty, penále a iné sankcie </t>
  </si>
  <si>
    <t>Za porušenie predpisov (priestupky)</t>
  </si>
  <si>
    <t>Za porušenie predpisov -stav. poriadok, za oneskorené úhrady DZN, Poplatok za odpad a pod.  (penále, pokuty a upomienky)</t>
  </si>
  <si>
    <t>Mestská polícia - priestupky - IVP</t>
  </si>
  <si>
    <t>223 Poplatky a platby z nepriemyselného a náhod.predaja a sl.</t>
  </si>
  <si>
    <t>Ostatné služby - vodné a stočné, teplo , el. energia (Klika)</t>
  </si>
  <si>
    <t>Poplatky (Verejné  WC, DUHA + ostatné poplatky)</t>
  </si>
  <si>
    <t xml:space="preserve">Platby za vedenie účtovnej agendy a PaM - Školstvo </t>
  </si>
  <si>
    <t xml:space="preserve">Platby za vedenie účtovej  agendy Mikroregión </t>
  </si>
  <si>
    <t xml:space="preserve">Platby za vedenie účtovnej agendy a PaM - T - services </t>
  </si>
  <si>
    <t>Separovaný  zber (ENVIPAK)</t>
  </si>
  <si>
    <t xml:space="preserve">Poplatok za uloženie odpadu na skladke v katastri </t>
  </si>
  <si>
    <t>Cintorinské poplatky - za  poskytnuté služby DS</t>
  </si>
  <si>
    <t>Sociálne nástroje SZ</t>
  </si>
  <si>
    <t xml:space="preserve">229 Ďalšie administratívne poplatky a iné poplatky a platby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</si>
  <si>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</si>
  <si>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</si>
  <si>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</si>
  <si>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</si>
  <si>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Banka neposkytuje obchodovanie formou treasury </t>
  </si>
  <si>
    <t xml:space="preserve">292 Iné nedaňové príjmy </t>
  </si>
  <si>
    <t xml:space="preserve">Z výťažkov z lotérii  a iných podobných hier </t>
  </si>
  <si>
    <t xml:space="preserve">Z dôvodu nízkeho plnenia </t>
  </si>
  <si>
    <t xml:space="preserve">300 Granty a transfery </t>
  </si>
  <si>
    <t xml:space="preserve">311 Granty </t>
  </si>
  <si>
    <t xml:space="preserve">Grant -  sociálny projekt  ŽSK - vykonávanie opatrení sociálnoprávnej ochrany detí a sociálnej kurately  - Letné hry </t>
  </si>
  <si>
    <t xml:space="preserve">Projekt </t>
  </si>
  <si>
    <t xml:space="preserve">Granty - sponzorské dary </t>
  </si>
  <si>
    <t xml:space="preserve">Turzovské leto 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</si>
  <si>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</si>
  <si>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</si>
  <si>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</si>
  <si>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- rodinné pridávky  </t>
  </si>
  <si>
    <t>Zo ŠR školstvo prenesené kompetencie  (ZŠ)</t>
  </si>
  <si>
    <t xml:space="preserve">Zo ŠR školstvo - príspevok zo sociálne znevyhodneného prostredia - výchova a vzdelávanie žiakov </t>
  </si>
  <si>
    <t xml:space="preserve">Zo ŠR - Asistent  učiteľa  pre žiakov zo zdr. znev. </t>
  </si>
  <si>
    <t xml:space="preserve">Zo ŠR odchodné  zamestnancov ZŠ </t>
  </si>
  <si>
    <t>Zo ŠR doprava žiakov  (ZŠ)</t>
  </si>
  <si>
    <t>Zo ŠR vzdelávacie poukazy (ŠK,CVČ, ZUŠ))</t>
  </si>
  <si>
    <t xml:space="preserve">Zo ŠR dotácia - predškoláci </t>
  </si>
  <si>
    <t xml:space="preserve">Zo ŠR školský úrad - dotácia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</si>
  <si>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</si>
  <si>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</si>
  <si>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</si>
  <si>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matričnú činnosť </t>
  </si>
  <si>
    <t>Zo ŠR na evidenciu obyvat. (podľa počtu ŠÚ)</t>
  </si>
  <si>
    <t>Zo  ŠR +  Europský sociálny fond -(aktivačný príspevok z roku 2011)</t>
  </si>
  <si>
    <t>Zo  ŠR +  Europský sociálny fond -(aktivačný príspevok rok 2012  - I.štvrťrok )</t>
  </si>
  <si>
    <t>Na základe vyúčtovania</t>
  </si>
  <si>
    <t xml:space="preserve">Zo ŠR, EÚ - mikroprojekty SR-ČR - Beskydy to naše dedičstvo  </t>
  </si>
  <si>
    <t xml:space="preserve">Zo ŠR - MF SR - implemetácia nákladov  - sociálne služby </t>
  </si>
  <si>
    <t>Zo ŠR - Voľby NR SR rok 2012</t>
  </si>
  <si>
    <t xml:space="preserve">Na základe vyúčtovania - Voľby </t>
  </si>
  <si>
    <t>ÚPSV a R - revitálizácia povodne  (vyúčtovanie z  roku 2011)</t>
  </si>
  <si>
    <t xml:space="preserve">ÚPSV a R - chranená dielňa  - príspevok  </t>
  </si>
  <si>
    <t>ÚPSVaR-ochrana pred povodňami a riešenie následkov mimoriadnej situácie</t>
  </si>
  <si>
    <t xml:space="preserve">Na základe vyúčtovaných nákladov </t>
  </si>
  <si>
    <t xml:space="preserve">Záchranné práce počas mimoriadnej situácie - snehová kalamita </t>
  </si>
  <si>
    <t>MK  - dotácia - Letí pieseň  do Turzovky - TL</t>
  </si>
  <si>
    <t xml:space="preserve">Dotácia - neschválenie </t>
  </si>
  <si>
    <r>
      <t>Mikroprojekt SR - ČR - Spoznávajme krásy a zakútia spoločného regiónu našich predkov -</t>
    </r>
    <r>
      <rPr>
        <b/>
        <sz val="11"/>
        <color indexed="8"/>
        <rFont val="Arial"/>
        <family val="2"/>
        <charset val="238"/>
      </rPr>
      <t xml:space="preserve"> refundácia </t>
    </r>
  </si>
  <si>
    <t xml:space="preserve">MPSV a R  SR - Dotácia na podporu vykonávania sociálno- právnej ochrany </t>
  </si>
  <si>
    <t>MŠVVŠ SR - dotácia - vyúčba dopravnej výchovy - CVČ</t>
  </si>
  <si>
    <t xml:space="preserve">Poskytnutá - dotácia </t>
  </si>
  <si>
    <r>
      <t xml:space="preserve">Dotácia - Vyšegradský fond - The beauty - and history of the border - </t>
    </r>
    <r>
      <rPr>
        <b/>
        <sz val="11"/>
        <color indexed="8"/>
        <rFont val="Arial"/>
        <family val="2"/>
        <charset val="238"/>
      </rPr>
      <t>refundácia  (propagácia)</t>
    </r>
  </si>
  <si>
    <r>
      <t xml:space="preserve">Projekt - program cezhraničnej spolupráce SR-ČR -  spolupráca hasičov  - </t>
    </r>
    <r>
      <rPr>
        <b/>
        <sz val="11"/>
        <color indexed="8"/>
        <rFont val="Arial"/>
        <family val="2"/>
        <charset val="238"/>
      </rPr>
      <t xml:space="preserve">refundácia </t>
    </r>
  </si>
  <si>
    <t xml:space="preserve">Na základe predloženého vyúčtovania projektu </t>
  </si>
  <si>
    <r>
      <t xml:space="preserve">Projekt - program cezhraničnej spolupráce SR-ČR -  spolupráca hasičov  - </t>
    </r>
    <r>
      <rPr>
        <b/>
        <sz val="11"/>
        <color indexed="8"/>
        <rFont val="Arial"/>
        <family val="2"/>
        <charset val="238"/>
      </rPr>
      <t xml:space="preserve">refundácia  - Metylovice </t>
    </r>
  </si>
  <si>
    <t xml:space="preserve">Príjem z ERDR pre Metylovice  na základe refundácie </t>
  </si>
  <si>
    <r>
      <t xml:space="preserve">Projekt - program cezhraničnej spolupráce SR-PR-  spolupráca hasičov - </t>
    </r>
    <r>
      <rPr>
        <b/>
        <sz val="11"/>
        <color indexed="8"/>
        <rFont val="Arial"/>
        <family val="2"/>
        <charset val="238"/>
      </rPr>
      <t xml:space="preserve">refundácia </t>
    </r>
  </si>
  <si>
    <t xml:space="preserve">Na základe  uplatnených výdavkov - vyútovanie projektu </t>
  </si>
  <si>
    <t>330 Zahraničné granty</t>
  </si>
  <si>
    <t xml:space="preserve">331  Bežné   -  Od medzinárodnej organizácie </t>
  </si>
  <si>
    <t xml:space="preserve">340 Zahraničné trasfery </t>
  </si>
  <si>
    <t>Bežné  príjmy  spolu :</t>
  </si>
  <si>
    <t xml:space="preserve">Kapitalové príjmy </t>
  </si>
  <si>
    <t>Návrh na I. zmenu  rozpočtu na rok 2012</t>
  </si>
  <si>
    <t xml:space="preserve">230 Kapitalové príjmy </t>
  </si>
  <si>
    <t>Príjmy z predaja kapit. aktív. byt 272</t>
  </si>
  <si>
    <t>Príjmy z predaja  kap. aktív  byt v bytov. dome č. 13</t>
  </si>
  <si>
    <t xml:space="preserve">Kupná zmluva </t>
  </si>
  <si>
    <t xml:space="preserve">Príjmy z predaja garáži </t>
  </si>
  <si>
    <t xml:space="preserve">Príjmy z predaja cestných panelov </t>
  </si>
  <si>
    <t xml:space="preserve">Príjmy z predaja  - krypty </t>
  </si>
  <si>
    <t xml:space="preserve">Príjmy z predaja bloku č. 311 - nebytové priestory </t>
  </si>
  <si>
    <t xml:space="preserve">Príjmy z predaja zariadenia Bencalor  </t>
  </si>
  <si>
    <t>Príjmy z predaja zariadenia CZT - Energetika</t>
  </si>
  <si>
    <t xml:space="preserve">Príjmy z predaja  hasič. vozidla LIAZ </t>
  </si>
  <si>
    <t>Príjmy z predaja - nebyt. priestory  (zub. oddelenie)  Blok č. 43</t>
  </si>
  <si>
    <t>Príjmy z predaja - nebyt. priestory  (bývala DOS) - Blok č. 13</t>
  </si>
  <si>
    <t xml:space="preserve">Príjmy z predaja pozemku pri bloku  311 </t>
  </si>
  <si>
    <t xml:space="preserve">Príjmy z predaja pozemkov - nebytové priestory -  zub. oddelenie       č. 43 </t>
  </si>
  <si>
    <t>Príjmy z predaja pozemkov - byt v bytovom dome č. 13</t>
  </si>
  <si>
    <t>Príjmy z predaja pozemkov  - nebytové priestory - bývala DOS č. 13</t>
  </si>
  <si>
    <t>Príjmy z predaja pozemkov a nehmot. aktív - ostatné drobné  pozemky</t>
  </si>
  <si>
    <t xml:space="preserve">Príjmy z predaja pozemkov a nehmot. aktív - pri bytovom dome č. 566 - pozemok pod parkovacie miesta </t>
  </si>
  <si>
    <t xml:space="preserve">Príjmy z predaja pozemku pri obchodnom centre  KIK </t>
  </si>
  <si>
    <t xml:space="preserve">320 Tuzemské kapitalové granty a trasfery </t>
  </si>
  <si>
    <r>
      <t xml:space="preserve">Projekty -  z fondov  EÚ - infokiosky  - na základe </t>
    </r>
    <r>
      <rPr>
        <b/>
        <sz val="11"/>
        <color indexed="8"/>
        <rFont val="Arial"/>
        <family val="2"/>
        <charset val="238"/>
      </rPr>
      <t>refundácie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</si>
  <si>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Projekty -  z fondov  EÚ - rekonštrukcia VO   - na základe  </t>
    </r>
    <r>
      <rPr>
        <b/>
        <sz val="11"/>
        <color indexed="8"/>
        <rFont val="Arial"/>
        <family val="2"/>
        <charset val="238"/>
      </rPr>
      <t xml:space="preserve">refundácie 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</si>
  <si>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Projekty - z fondov  EÚ - regenerácia sídiel  - na základe </t>
    </r>
    <r>
      <rPr>
        <b/>
        <sz val="11"/>
        <color indexed="8"/>
        <rFont val="Arial"/>
        <family val="2"/>
        <charset val="238"/>
      </rPr>
      <t xml:space="preserve">refundácie </t>
    </r>
  </si>
  <si>
    <r>
      <t xml:space="preserve">Projekt - program cezhraničnej spolupráce SR-PR -  spolupráca hasičov - na základe </t>
    </r>
    <r>
      <rPr>
        <b/>
        <sz val="11"/>
        <color indexed="8"/>
        <rFont val="Arial"/>
        <family val="2"/>
        <charset val="238"/>
      </rPr>
      <t xml:space="preserve">refundácie  </t>
    </r>
  </si>
  <si>
    <t xml:space="preserve">Projekt - program cezhraničnej spolupráce SR-ČR -  spolupráca hasičov </t>
  </si>
  <si>
    <t xml:space="preserve">Projekt - program cezhraničnej spolupráce SR-ČR -  spolupráca hasičov  - Metylovice </t>
  </si>
  <si>
    <r>
      <t xml:space="preserve">MŽP - eurofondy - čisté mesto bez odpadov  - na základe </t>
    </r>
    <r>
      <rPr>
        <b/>
        <sz val="11"/>
        <color indexed="8"/>
        <rFont val="Arial"/>
        <family val="2"/>
        <charset val="238"/>
      </rPr>
      <t>refundácie</t>
    </r>
  </si>
  <si>
    <r>
      <t xml:space="preserve">Zo ŠR MV - SR - dotácia Bezpečnosť na jednotku - rozšírenie kamerového systému + kamery .  </t>
    </r>
    <r>
      <rPr>
        <b/>
        <sz val="11"/>
        <color indexed="8"/>
        <rFont val="Arial"/>
        <family val="2"/>
        <charset val="238"/>
      </rPr>
      <t>Pre rok 2012 -  Projekt</t>
    </r>
    <r>
      <rPr>
        <sz val="11"/>
        <color indexed="8"/>
        <rFont val="Arial"/>
        <family val="2"/>
        <charset val="238"/>
      </rPr>
      <t xml:space="preserve"> znižovanie  priestupkovej a trestnej činnosti v meste Turzovka </t>
    </r>
  </si>
  <si>
    <t xml:space="preserve">Neschválenie dotácie </t>
  </si>
  <si>
    <r>
      <t xml:space="preserve">MŽP - eurofondy -  Projekt  bioodpady a čo s nimi    - na základe </t>
    </r>
    <r>
      <rPr>
        <b/>
        <sz val="11"/>
        <color indexed="8"/>
        <rFont val="Arial"/>
        <family val="2"/>
        <charset val="238"/>
      </rPr>
      <t xml:space="preserve">refundácie </t>
    </r>
  </si>
  <si>
    <r>
      <t>MŽP - eurofondy - Projekt Turzovka - čisté mesto - ochrana ovzdušia (vybudovanie zachytných parkovísk, nákup čist. techniky, revitálizácie neudržiavaných  plôch) -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na základe</t>
    </r>
    <r>
      <rPr>
        <b/>
        <sz val="11"/>
        <color indexed="8"/>
        <rFont val="Arial"/>
        <family val="2"/>
        <charset val="238"/>
      </rPr>
      <t xml:space="preserve"> refundácie</t>
    </r>
    <r>
      <rPr>
        <sz val="11"/>
        <color indexed="8"/>
        <rFont val="Arial"/>
        <family val="2"/>
        <charset val="238"/>
      </rPr>
      <t xml:space="preserve"> </t>
    </r>
  </si>
  <si>
    <t xml:space="preserve">Projekt - Rekonštrukcia v priestoroch budovy MsÚ - výstavba vyťahu </t>
  </si>
  <si>
    <t xml:space="preserve">330 Zahraničné kapitalové granty </t>
  </si>
  <si>
    <t>Kapitalové príjmy   spolu   :</t>
  </si>
  <si>
    <t xml:space="preserve">Príjmové finančné operácie </t>
  </si>
  <si>
    <t>Návrh rozpočtu na rok 2012</t>
  </si>
  <si>
    <t xml:space="preserve"> 450  Z ostatných finančných operácií </t>
  </si>
  <si>
    <t>Nevyčerpaná dotácia ZŠ z roku 2011</t>
  </si>
  <si>
    <t>Zostatok finančných prostriedkov na BÚ z roku  2011 (záverečný účet)</t>
  </si>
  <si>
    <t>Prevod prostriedkov z peňaž. fondov (FR)</t>
  </si>
  <si>
    <t>Prevod prostriedkov z peňaž. fondov  FKaŠ</t>
  </si>
  <si>
    <t xml:space="preserve">Prevod prostriedkov z peňaž. fondov  Fond bytový </t>
  </si>
  <si>
    <t xml:space="preserve">Prevod prostriedkov zo  životného prostredia  </t>
  </si>
  <si>
    <t xml:space="preserve">Prevod prostriedkov z fondu sociálnych vecí </t>
  </si>
  <si>
    <t xml:space="preserve">Prevod prostriedkov z fondu informač. technologií (zákupenie modulov na  Dig. vysielanie  DVB - T, DVB- C,  </t>
  </si>
  <si>
    <t xml:space="preserve">510 Tuzemské  úvery, pôžičky a návratné finačné výpomoci </t>
  </si>
  <si>
    <t xml:space="preserve">Dlhodoby  úver  na výstavbu  MK a chodníkov  </t>
  </si>
  <si>
    <t xml:space="preserve">Preklenovací  úver  - refundácia  projekt - cezhraničnej spolupráce SR-ČR- Hasičské vozidlo </t>
  </si>
  <si>
    <t>Príjmové finančné operácie spolu  :</t>
  </si>
  <si>
    <t xml:space="preserve">Rekapitulácia  príjmov  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</si>
  <si>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</si>
  <si>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</si>
  <si>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</si>
  <si>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</si>
  <si>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>Rozpočtové príjmy    s p ol u  :</t>
  </si>
  <si>
    <t>Rozpočet         MsÚ</t>
  </si>
  <si>
    <t xml:space="preserve">Bežné, kapitálové a finančné operácie </t>
  </si>
  <si>
    <t xml:space="preserve">Školstvo </t>
  </si>
  <si>
    <t>Bežné príjmy -vlastné</t>
  </si>
  <si>
    <t xml:space="preserve">Školstvo - projekty </t>
  </si>
  <si>
    <t xml:space="preserve">Bežné príjmy - projekty  </t>
  </si>
  <si>
    <t xml:space="preserve">Spolu </t>
  </si>
  <si>
    <t xml:space="preserve">           Daňové  príjmy  :   I. zmena rozpočtu na rok 2012 činí   :      2 346 659,-  €,       </t>
  </si>
  <si>
    <t xml:space="preserve">Výnos dane z príjmov  územnej samosprávy    :  I. zmena rozpočtu na rok 2012 čini   2  091 985,- €,    </t>
  </si>
  <si>
    <t xml:space="preserve"> V zmysle zákona č. 564/2004 Z.z. o rozpočtovom určení výnosu dane z príjmov  územnej samosprávy  a o zmene a doplnení niektorých </t>
  </si>
  <si>
    <t>zákonov  v znení neskorších predpisov,  výnos dane z príjmov fyzických osôb  je príjmom rozpočtu mesta vo výške 65,4%.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</si>
  <si>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</si>
  <si>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</si>
  <si>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</si>
  <si>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</si>
  <si>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</si>
  <si>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c)  40% podľa počtu žiakov  (deti) základnej umeleckej  školy a školských zariadení v pôsobnosti mesta vrátane neštatných škôl </t>
  </si>
  <si>
    <t xml:space="preserve">     a školských zariadení  k 15.septembru  predchádzajúceho kalendárneho roka  prepočítane  koeficientom,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</si>
  <si>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</si>
  <si>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</si>
  <si>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 xml:space="preserve">Daň z nehnuteľnosti   :  I. zmena rozpočtu na rok 2012 činí    118.200,-   €, </t>
  </si>
  <si>
    <t>Daň z nehnuteľnosti  upravuje zákon č. 582/2004  Zb. o miestnych daniach a poplatku za komunálne odpady a drobné stavebné odpady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</si>
  <si>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</si>
  <si>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</si>
  <si>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</si>
  <si>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 xml:space="preserve">Zmeny v daňových priznaniach DZN sa  uskutočňujú  do 31.1. v danom roku. </t>
  </si>
  <si>
    <t xml:space="preserve">Pre rok 2012  k úprave daní  z nehnuteľnosti a poplatku  za komunálne odpady a drobné stavebné odpady  nedošlo. </t>
  </si>
  <si>
    <t xml:space="preserve">Sadzby dane z nehnuteľnosti  pre rok  2012 ostavajú nezmenené </t>
  </si>
  <si>
    <t xml:space="preserve">Daň z pozemkov  </t>
  </si>
  <si>
    <t xml:space="preserve">Orná  pôda </t>
  </si>
  <si>
    <t xml:space="preserve">           0,40% zo základe dane </t>
  </si>
  <si>
    <t xml:space="preserve">Trvalé  trávnate porasty </t>
  </si>
  <si>
    <t xml:space="preserve">           0,40 % zo základu dane </t>
  </si>
  <si>
    <t xml:space="preserve">Lesné pozemky, rybníky </t>
  </si>
  <si>
    <t xml:space="preserve">Záhrady </t>
  </si>
  <si>
    <t xml:space="preserve"> 0,60 % zo základu dane ,  0,40%  Turkov </t>
  </si>
  <si>
    <t>Zastavané plochy</t>
  </si>
  <si>
    <t xml:space="preserve">           0,60 % zo základu dane </t>
  </si>
  <si>
    <t xml:space="preserve">Stavebné pozemky </t>
  </si>
  <si>
    <t xml:space="preserve">Ostatné plochy </t>
  </si>
  <si>
    <t xml:space="preserve">Daň zo stavieb </t>
  </si>
  <si>
    <t xml:space="preserve">Stavby na bývanie </t>
  </si>
  <si>
    <t xml:space="preserve">                                 0,100 eur </t>
  </si>
  <si>
    <t xml:space="preserve">Stavby poľnohospodárskej výroby </t>
  </si>
  <si>
    <t xml:space="preserve">                                 0,085 eur </t>
  </si>
  <si>
    <t xml:space="preserve">Stavby rekreačných chatiek  </t>
  </si>
  <si>
    <t xml:space="preserve">                                 0,300 eur </t>
  </si>
  <si>
    <t xml:space="preserve">Samostatné garáže </t>
  </si>
  <si>
    <t xml:space="preserve">                                 0,350 eur </t>
  </si>
  <si>
    <t xml:space="preserve">Priemyselné stavby </t>
  </si>
  <si>
    <t xml:space="preserve">                                 0,850 eur </t>
  </si>
  <si>
    <t xml:space="preserve">Stavby na podnik. a zárobkovú činnosť </t>
  </si>
  <si>
    <t xml:space="preserve">                                 1,300 eur </t>
  </si>
  <si>
    <t xml:space="preserve">Ostatné stavby </t>
  </si>
  <si>
    <t xml:space="preserve">                                 0,350 eur</t>
  </si>
  <si>
    <t xml:space="preserve">Daň z bytov </t>
  </si>
  <si>
    <t xml:space="preserve">Byty a nebytové priestory </t>
  </si>
  <si>
    <t xml:space="preserve">                                 0,250 eur</t>
  </si>
  <si>
    <t xml:space="preserve">Nebytové  priestory na podnikanie </t>
  </si>
  <si>
    <t xml:space="preserve">                                 1,300 eur</t>
  </si>
  <si>
    <t xml:space="preserve">Za stavebný pozemok sa považuje pozemok, uvedený v právoplatnom stavebnom konaní až do právoplatnosti kolaudačného rozhodnutia </t>
  </si>
  <si>
    <t xml:space="preserve"> na stavbu . Celkovú výmeru  stavebného pozemku tvoria parcely, ktorých parcelné čísla sú uvedené v pravoplatnom stavebnom povolení.</t>
  </si>
  <si>
    <t xml:space="preserve">Dane za špecifické služby :   sú vyberané na základe  prijatého  VZN. </t>
  </si>
  <si>
    <t xml:space="preserve">I. zmena rozpočtu podľa jednotlivých daní </t>
  </si>
  <si>
    <t xml:space="preserve">Za psa                                                                                    </t>
  </si>
  <si>
    <t>€</t>
  </si>
  <si>
    <t xml:space="preserve">za nevyherné hracie prístroje </t>
  </si>
  <si>
    <t xml:space="preserve">Za predajné automaty                                                                   </t>
  </si>
  <si>
    <t xml:space="preserve">Za ubytovanie ( ubytov.zariadenia)                                           </t>
  </si>
  <si>
    <t xml:space="preserve">        Daň za užívanie verejného priestranstva   :  I. zmena rozpočtu na rok 2012 činí     7 900,-  €                               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</si>
  <si>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</si>
  <si>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</si>
  <si>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>zariadenia na poskytovanie služieb, stavebného zariadenia, lunaparku a iných atrakcií, skládky a pod.).</t>
  </si>
  <si>
    <t>Poplatok za komunálne odpady a drobný stavebný odpad   :   I. zmena rozpočtu na rok 2012 činí -  121.000,-   €</t>
  </si>
  <si>
    <t xml:space="preserve">Miestny poplatok za komunálne odpady a drobné stavebné odpady sa v zmysle zákona č. 582/2004 Z.z. o miestnych daniach </t>
  </si>
  <si>
    <t>a poplatku za komunálne odpady a drobné stavebné odpady  v znení neskorších predpisov  sa platí za komunálne odpady a drobné stavebné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</si>
  <si>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</si>
  <si>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</si>
  <si>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</si>
  <si>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</si>
  <si>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</si>
  <si>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</si>
  <si>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</si>
  <si>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čistenia ulíc </t>
  </si>
  <si>
    <t xml:space="preserve">         odpadu z údržby verejnej zelene, parkov, cintorínov,</t>
  </si>
  <si>
    <t xml:space="preserve">         bioodpadu z verejnej zelene, parkov, cintorínov, z pozemkov FO, PO, podnikateľov, občianských združení </t>
  </si>
  <si>
    <t xml:space="preserve">         drobného stavebného odpadu od FO  do  1m3  </t>
  </si>
  <si>
    <t xml:space="preserve">          </t>
  </si>
  <si>
    <t xml:space="preserve">separáciu odpadu </t>
  </si>
  <si>
    <t xml:space="preserve">náklady spojené so zabezpečením zberných nádob </t>
  </si>
  <si>
    <t xml:space="preserve">Nedaňové  príjmy  :   I. zmena rozpočtu na rok 2012 činí  : 236 534,-  €,  </t>
  </si>
  <si>
    <t xml:space="preserve">212 - Príjmy z vlastníctva   :   I. zmena rozpočtu na rok 2012 činí  :         90  628,-   €,  </t>
  </si>
  <si>
    <r>
      <rPr>
        <b/>
        <sz val="11"/>
        <color indexed="8"/>
        <rFont val="Arial"/>
        <family val="2"/>
        <charset val="238"/>
      </rPr>
      <t>212 - Príjmy z prenajatých  pozemkov</t>
    </r>
    <r>
      <rPr>
        <sz val="11"/>
        <color indexed="8"/>
        <rFont val="Arial"/>
        <family val="2"/>
        <charset val="238"/>
      </rPr>
      <t xml:space="preserve">   : predstavujú   príjmy  na základe uzatvorených nájomných zmlúv   </t>
    </r>
  </si>
  <si>
    <t>Plánované príjmy za prenájom pozemkov  v roku  2012  tvoria   :  (záhrady, verejné  priestranstva, pozemky na podnikanie)</t>
  </si>
  <si>
    <r>
      <rPr>
        <b/>
        <sz val="11"/>
        <color indexed="8"/>
        <rFont val="Arial"/>
        <family val="2"/>
        <charset val="238"/>
      </rPr>
      <t>212 - Príjmy z prenajatých  budov  :</t>
    </r>
    <r>
      <rPr>
        <sz val="11"/>
        <color indexed="8"/>
        <rFont val="Arial"/>
        <family val="2"/>
        <charset val="238"/>
      </rPr>
      <t xml:space="preserve">    tvoria  príjmy  na základe uzatvorených nájomných zmlúv   :</t>
    </r>
  </si>
  <si>
    <t xml:space="preserve">Plánované príjmy za prenájom budov v roku 2012  sú z prenájmu  : </t>
  </si>
  <si>
    <t xml:space="preserve">Príjmy za prenájom  zariadenia  Energetika a z nájmu CZT. </t>
  </si>
  <si>
    <t xml:space="preserve">Ostatné príjmy  predstavujú  príjmy  za prenájom  z  nebytových priestorov  (Pohostinstvo Predmier - staré ihrisko,  SAD, Blok č. 43,) </t>
  </si>
  <si>
    <t>Na tejto položke došlo aj k rozpočtovaniu  platieb za nájom  domu DS ,  hrobových  miest  na 5 rokov  a pod.</t>
  </si>
  <si>
    <t>Od 1.4.2011 samospráva mesta   nájmy za nebytové priestory a zariadenia previedla do spoločnosti T - services s.r.o.</t>
  </si>
  <si>
    <t xml:space="preserve"> 212 - Príjmy z prenajatých  bytov    </t>
  </si>
  <si>
    <t xml:space="preserve">Príjem z prenájmu bytov vo vlastníctve mesta zahŕňa  : príjem z neodpredaných  bytov,   </t>
  </si>
  <si>
    <t xml:space="preserve">ktoré sa nachádzajú v obytných domov   č.  43 /1  ( v počte  25  ks ) a byty  nad školskou jedálňou ( v počte 6 ks). </t>
  </si>
  <si>
    <t>220 - Administratívne poplatky a iné poplatky a platby :  I. zmena rozpočtu  na rok 2012  činí  :   118 856,-  €</t>
  </si>
  <si>
    <t>Administratívne poplatky  :</t>
  </si>
  <si>
    <r>
      <rPr>
        <b/>
        <sz val="11"/>
        <color indexed="8"/>
        <rFont val="Arial"/>
        <family val="2"/>
        <charset val="238"/>
      </rPr>
      <t xml:space="preserve"> 221 - Spravné  poplatky </t>
    </r>
    <r>
      <rPr>
        <sz val="11"/>
        <color indexed="8"/>
        <rFont val="Arial"/>
        <family val="2"/>
        <charset val="238"/>
      </rPr>
      <t xml:space="preserve">  :   príjmy pozostavajú  z  platieb za rôzne pracovné  úkony  na  jednotlivých  oddeleniach </t>
    </r>
  </si>
  <si>
    <t>Mestského úradu. Spravné poplatky sú vyberané podľa zákona č. 145/1995 Z.z. o spravných poplatkoch  v znení neskorších predpisov.</t>
  </si>
  <si>
    <t xml:space="preserve">Jedná sa o platby za vyhotovenie  a osvedčenie matričných dokladov ,vyhotovenie odpisu, výpisu z úradných kníh, správny poplatok z reklamy, za vydanie rybarských lístkov, žiadosť o povolenie stavby, rozhodnutie o prídelení súpisného čísla, rôzné potvrdenia a pod. </t>
  </si>
  <si>
    <t>Výherné  hracie prístroje  :</t>
  </si>
  <si>
    <t xml:space="preserve">poplatok za udelenie individuálnej licencie na prevádzkovanie hazardných hier prostredníctvom výherných prístrojov platí </t>
  </si>
  <si>
    <t xml:space="preserve">pravnická osoba, ktorá uvedené prístroje umiestnila a prevádzkuje  v  zmysle zákona č. 171/2005 Z.z. o hazardných hrách. </t>
  </si>
  <si>
    <t xml:space="preserve">Sadzba poplatku za prevázdkovanie výherneho hracieho prístroja v zmysle zákona č. 145/2005 Zb. o  správnych poplatkoch  </t>
  </si>
  <si>
    <t xml:space="preserve">v znení neskorších predpisov  je vo výške  1493,50 eur za každý výherný hrací prístroj za obdobie  jedného roka.   </t>
  </si>
  <si>
    <t>V roku  2012 sa prepokladá počet cca 15 výherných hracích prístrojov.</t>
  </si>
  <si>
    <t xml:space="preserve">222 - Pokuty a penále za porušenie predpisov </t>
  </si>
  <si>
    <t xml:space="preserve">        pokuty  za priestupky  vyberané  Obvodným úradom  pracovisko  Turzovka,  pokuty  za porušenie stavebného zákona,</t>
  </si>
  <si>
    <t>pokuty v oblasti odpadového hospodástva,  penále za oneskorené  úhrady dani, poplatkoch, odberateľských faktúr a pod.</t>
  </si>
  <si>
    <t xml:space="preserve">223 Poplatky a platby z nepriemyselného a náh.predaja </t>
  </si>
  <si>
    <t xml:space="preserve">   </t>
  </si>
  <si>
    <t xml:space="preserve"> rozpočet   na  týchto  položkách  zahŕňa platby :  za   odber vody  a stočné,  odber tepla a elektrickej energie  v prenajatom byte p. Klika.   </t>
  </si>
  <si>
    <t>Na uvedených položkách sú zúčtované platby  za vedenie účtovnej a mzdovej agendy  v školských zariadeniach  a Mikroregiónu  Horných Kysúc,</t>
  </si>
  <si>
    <t xml:space="preserve">za vedenie účtovnej a mzdovej agende v spoločnosti  T-services s.r.o   </t>
  </si>
  <si>
    <t>Separový  zber  - ENVIPAK jedná sa o  triedený  odpad.</t>
  </si>
  <si>
    <t xml:space="preserve">Sociálne nástroje  sú rozpočtované  na základe prijatého nového sociálneho zákona. </t>
  </si>
  <si>
    <t>Poplatok za znečisťovanie ovzdušia  -  príjem z uvedeného poplatku vyplýva zo zákona č. 401/1998 Z.z. o poplatkoch za  znečisťovanie ovzdušia a prijatého VZN.</t>
  </si>
  <si>
    <t xml:space="preserve">240 -  Úroky z bežných účtov, vkladov :  I. zmena  rozpočtu na rok 2012 činí  :     500,-  €,    </t>
  </si>
  <si>
    <t xml:space="preserve">rozpočet  predstavujú platby  za  úroky na bežných účtov, </t>
  </si>
  <si>
    <t>Mesto Turzovka  i v roku  2012  chce obchodovať s finančnými prostriedkami na bežných účtoch formou  terminovaných vkladov  prostredníctvom treasury.</t>
  </si>
  <si>
    <t xml:space="preserve">292  - Výťažky z lóterií  a iných podobných hier   - I. zmena rozpočtu  na rok  2012  :    1.000,-  € 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</si>
  <si>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</si>
  <si>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</si>
  <si>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</si>
  <si>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t>300 - Granty a transfery :   rozpočet        1 091  297,-  €</t>
  </si>
  <si>
    <t>Rozpočtované  prijmy z tuzemských grantov a dotácií budú v roku 2012 napĺňať príjmovú stránku rozpočtu mesta na základe predložených oznámení  o výške pridelenej dotácie pre príslušný rok.</t>
  </si>
  <si>
    <t>Transfery v rámci verejnej správy sú podrobne  rozpísané v tabuľkovej časti  návrhu rozpočtu.</t>
  </si>
  <si>
    <t xml:space="preserve">Vlastné príjmy škôl a školských zariadení   podľa  jednotlivých  subjektov  na rok 2012: </t>
  </si>
  <si>
    <t xml:space="preserve">Názov subjektu     </t>
  </si>
  <si>
    <t>Schválený rozpočet na rok  2012</t>
  </si>
  <si>
    <t>Štruktúra plnenia k 30.6.2012</t>
  </si>
  <si>
    <t>Návrh na I. zmenu na rok 2012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</si>
  <si>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</si>
  <si>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</si>
  <si>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</si>
  <si>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</si>
  <si>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</si>
  <si>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</si>
  <si>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</si>
  <si>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</si>
  <si>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Vlastné príjmy škôl a školských  zariadení  sú súčasťou bežného rozpočtu  mesta Turzovka.</t>
  </si>
  <si>
    <t>Vzdelávacie poukazy zo  ŠR  podľa jednotlivých subjektov  :</t>
  </si>
  <si>
    <t xml:space="preserve">Návrh na I. zmenu rozpočtu </t>
  </si>
  <si>
    <t xml:space="preserve"> Školský klub </t>
  </si>
  <si>
    <t xml:space="preserve">Centrum voľného času  </t>
  </si>
  <si>
    <t xml:space="preserve"> S p o l  u  : </t>
  </si>
  <si>
    <t xml:space="preserve">Vzdelávacie poukazy sú rozpočtované v  príjmovej tabuľkovej časti rozpočtu. </t>
  </si>
  <si>
    <t>Návrh na  I. zmenu rozpočtu na rok 2012 v  kapitálových príjmoch   činí   :   1 726 598,- €</t>
  </si>
  <si>
    <t xml:space="preserve">Kapitálové    príjmy  rozpočtu tvoria  :  </t>
  </si>
  <si>
    <t xml:space="preserve">Príjmy z predaja  pozemkov,   nebytových priestorov v bytovom dome č. 13 a 43, príjmy z predaja stavieb - garaže, príjmy z predaja budovy č. 311.                        </t>
  </si>
  <si>
    <t>Prevážnu časť kapitálových príjmov  tvoria príjmy získane z prostriedkov europskej únie  z podaných projektov . U niektorých projektov prebieha implemetačná doba na ich zrealizovanie.</t>
  </si>
  <si>
    <t xml:space="preserve">Návrh na I. zmenu rozpočtu na rok 2012  - príjmové finančné  operácie  činia : 1 104 375,-  €  </t>
  </si>
  <si>
    <t xml:space="preserve">Príjem finančných  prostriedkov  predstavuje  prevod z peňažných fondov  na posilnenie kapitálových výdavkov .      </t>
  </si>
  <si>
    <t xml:space="preserve">Pri nedostatku finačných prostriedkov z dôsledku hospodárskej krízy   Mestu  Turzovka   ešte v roku 2010  banka poskytla úver na dokončenie investičných akcií na výstavbu a opravy MK, chodníkov po ukončení odkanalizovania  Horných Kysúc.  Nakoľko neboli všetky finančné prostriedky z poskytnutého úveru vyčerpané, samospráva mesta  požiadala banku o predlženie termínu čerpania úveru  do 31.12.2012. </t>
  </si>
  <si>
    <t>Na  zákupenie  Hasičského vozidla  banka poskytla mestu  preklenovací úver, ktorý je už vyplatený.   Finančné  prostriedky na zaplatenie úveru mesto obdržalo   z  prostriedkov  EÚ na základe refundácie.  Preklenovaci úver  bol schválený  MsZ dňa 14.12.2011.</t>
  </si>
  <si>
    <t xml:space="preserve">Celkový návrh na I. zmenu  rozpočtu na rok 2012  v   príjmovej  častí   činí  :   6  594  665,-  €                                     </t>
  </si>
  <si>
    <t xml:space="preserve">Schválil  : </t>
  </si>
  <si>
    <t xml:space="preserve">Miroslav  Rejda  </t>
  </si>
  <si>
    <t xml:space="preserve">primátor  mesta </t>
  </si>
  <si>
    <t>Vyvesené na úradnej tabuli  mesta  dňa   11.9.2012</t>
  </si>
</sst>
</file>

<file path=xl/styles.xml><?xml version="1.0" encoding="utf-8"?>
<styleSheet xmlns="http://schemas.openxmlformats.org/spreadsheetml/2006/main">
  <numFmts count="6">
    <numFmt numFmtId="164" formatCode="_-* #,##0.00\ _€_-;\-* #,##0.00\ _€_-;_-* &quot;-&quot;??\ _€_-;_-@_-"/>
    <numFmt numFmtId="165" formatCode="_-* #,##0.0\ _€_-;\-* #,##0.0\ _€_-;_-* &quot;-&quot;??\ _€_-;_-@_-"/>
    <numFmt numFmtId="166" formatCode="#,##0_ ;\-#,##0\ "/>
    <numFmt numFmtId="167" formatCode="#,##0.0"/>
    <numFmt numFmtId="168" formatCode="#,##0.00_ ;\-#,##0.00\ "/>
    <numFmt numFmtId="169" formatCode="0_ ;\-0\ 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3">
    <xf numFmtId="0" fontId="0" fillId="0" borderId="0" xfId="0"/>
    <xf numFmtId="0" fontId="0" fillId="0" borderId="0" xfId="0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right"/>
    </xf>
    <xf numFmtId="4" fontId="9" fillId="0" borderId="0" xfId="0" applyNumberFormat="1" applyFont="1" applyAlignment="1"/>
    <xf numFmtId="4" fontId="5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/>
    <xf numFmtId="4" fontId="10" fillId="0" borderId="0" xfId="0" applyNumberFormat="1" applyFont="1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0" borderId="5" xfId="0" applyBorder="1"/>
    <xf numFmtId="0" fontId="0" fillId="0" borderId="0" xfId="0" applyBorder="1"/>
    <xf numFmtId="0" fontId="11" fillId="0" borderId="6" xfId="0" applyFont="1" applyBorder="1"/>
    <xf numFmtId="0" fontId="0" fillId="0" borderId="7" xfId="0" applyBorder="1"/>
    <xf numFmtId="0" fontId="11" fillId="0" borderId="8" xfId="0" applyFont="1" applyBorder="1"/>
    <xf numFmtId="0" fontId="0" fillId="0" borderId="9" xfId="0" applyBorder="1"/>
    <xf numFmtId="0" fontId="0" fillId="0" borderId="10" xfId="0" applyBorder="1"/>
    <xf numFmtId="3" fontId="8" fillId="3" borderId="11" xfId="0" applyNumberFormat="1" applyFont="1" applyFill="1" applyBorder="1"/>
    <xf numFmtId="4" fontId="8" fillId="3" borderId="11" xfId="0" applyNumberFormat="1" applyFont="1" applyFill="1" applyBorder="1"/>
    <xf numFmtId="165" fontId="8" fillId="3" borderId="11" xfId="2" applyNumberFormat="1" applyFont="1" applyFill="1" applyBorder="1" applyAlignment="1">
      <alignment horizontal="center"/>
    </xf>
    <xf numFmtId="3" fontId="8" fillId="3" borderId="12" xfId="0" applyNumberFormat="1" applyFont="1" applyFill="1" applyBorder="1"/>
    <xf numFmtId="0" fontId="0" fillId="4" borderId="0" xfId="0" applyFill="1"/>
    <xf numFmtId="3" fontId="12" fillId="5" borderId="13" xfId="0" applyNumberFormat="1" applyFont="1" applyFill="1" applyBorder="1"/>
    <xf numFmtId="4" fontId="12" fillId="5" borderId="13" xfId="0" applyNumberFormat="1" applyFont="1" applyFill="1" applyBorder="1"/>
    <xf numFmtId="165" fontId="12" fillId="5" borderId="14" xfId="1" applyNumberFormat="1" applyFont="1" applyFill="1" applyBorder="1"/>
    <xf numFmtId="3" fontId="12" fillId="5" borderId="15" xfId="0" applyNumberFormat="1" applyFont="1" applyFill="1" applyBorder="1"/>
    <xf numFmtId="0" fontId="11" fillId="0" borderId="16" xfId="0" applyFont="1" applyBorder="1"/>
    <xf numFmtId="0" fontId="5" fillId="6" borderId="17" xfId="0" applyFont="1" applyFill="1" applyBorder="1"/>
    <xf numFmtId="0" fontId="5" fillId="6" borderId="18" xfId="0" applyFont="1" applyFill="1" applyBorder="1"/>
    <xf numFmtId="3" fontId="11" fillId="6" borderId="19" xfId="0" applyNumberFormat="1" applyFont="1" applyFill="1" applyBorder="1"/>
    <xf numFmtId="4" fontId="11" fillId="6" borderId="19" xfId="0" applyNumberFormat="1" applyFont="1" applyFill="1" applyBorder="1"/>
    <xf numFmtId="165" fontId="5" fillId="0" borderId="20" xfId="1" applyNumberFormat="1" applyFont="1" applyBorder="1"/>
    <xf numFmtId="3" fontId="11" fillId="6" borderId="21" xfId="0" applyNumberFormat="1" applyFont="1" applyFill="1" applyBorder="1"/>
    <xf numFmtId="3" fontId="6" fillId="5" borderId="19" xfId="0" applyNumberFormat="1" applyFont="1" applyFill="1" applyBorder="1"/>
    <xf numFmtId="4" fontId="6" fillId="5" borderId="19" xfId="0" applyNumberFormat="1" applyFont="1" applyFill="1" applyBorder="1"/>
    <xf numFmtId="165" fontId="6" fillId="5" borderId="14" xfId="1" applyNumberFormat="1" applyFont="1" applyFill="1" applyBorder="1"/>
    <xf numFmtId="3" fontId="6" fillId="5" borderId="21" xfId="0" applyNumberFormat="1" applyFont="1" applyFill="1" applyBorder="1"/>
    <xf numFmtId="3" fontId="10" fillId="7" borderId="19" xfId="0" applyNumberFormat="1" applyFont="1" applyFill="1" applyBorder="1"/>
    <xf numFmtId="4" fontId="10" fillId="7" borderId="19" xfId="0" applyNumberFormat="1" applyFont="1" applyFill="1" applyBorder="1"/>
    <xf numFmtId="165" fontId="7" fillId="7" borderId="20" xfId="1" applyNumberFormat="1" applyFont="1" applyFill="1" applyBorder="1"/>
    <xf numFmtId="3" fontId="10" fillId="7" borderId="21" xfId="0" applyNumberFormat="1" applyFont="1" applyFill="1" applyBorder="1"/>
    <xf numFmtId="0" fontId="5" fillId="0" borderId="17" xfId="0" applyFont="1" applyBorder="1"/>
    <xf numFmtId="3" fontId="5" fillId="0" borderId="18" xfId="0" applyNumberFormat="1" applyFont="1" applyBorder="1"/>
    <xf numFmtId="0" fontId="5" fillId="0" borderId="18" xfId="0" applyFont="1" applyBorder="1"/>
    <xf numFmtId="3" fontId="11" fillId="0" borderId="19" xfId="0" applyNumberFormat="1" applyFont="1" applyBorder="1"/>
    <xf numFmtId="4" fontId="11" fillId="0" borderId="19" xfId="0" applyNumberFormat="1" applyFont="1" applyBorder="1"/>
    <xf numFmtId="3" fontId="11" fillId="0" borderId="21" xfId="0" applyNumberFormat="1" applyFont="1" applyBorder="1"/>
    <xf numFmtId="1" fontId="0" fillId="4" borderId="0" xfId="0" applyNumberFormat="1" applyFill="1"/>
    <xf numFmtId="0" fontId="5" fillId="8" borderId="17" xfId="0" applyFont="1" applyFill="1" applyBorder="1"/>
    <xf numFmtId="0" fontId="5" fillId="8" borderId="18" xfId="0" applyFont="1" applyFill="1" applyBorder="1"/>
    <xf numFmtId="3" fontId="11" fillId="8" borderId="19" xfId="0" applyNumberFormat="1" applyFont="1" applyFill="1" applyBorder="1"/>
    <xf numFmtId="4" fontId="11" fillId="8" borderId="19" xfId="0" applyNumberFormat="1" applyFont="1" applyFill="1" applyBorder="1"/>
    <xf numFmtId="165" fontId="5" fillId="8" borderId="20" xfId="1" applyNumberFormat="1" applyFont="1" applyFill="1" applyBorder="1"/>
    <xf numFmtId="3" fontId="11" fillId="8" borderId="21" xfId="0" applyNumberFormat="1" applyFont="1" applyFill="1" applyBorder="1"/>
    <xf numFmtId="0" fontId="11" fillId="8" borderId="16" xfId="0" applyFont="1" applyFill="1" applyBorder="1"/>
    <xf numFmtId="0" fontId="0" fillId="8" borderId="10" xfId="0" applyFill="1" applyBorder="1"/>
    <xf numFmtId="0" fontId="0" fillId="8" borderId="10" xfId="0" applyFill="1" applyBorder="1" applyAlignment="1">
      <alignment wrapText="1"/>
    </xf>
    <xf numFmtId="0" fontId="7" fillId="7" borderId="17" xfId="0" applyFont="1" applyFill="1" applyBorder="1"/>
    <xf numFmtId="0" fontId="7" fillId="7" borderId="18" xfId="0" applyFont="1" applyFill="1" applyBorder="1"/>
    <xf numFmtId="0" fontId="0" fillId="6" borderId="0" xfId="0" applyFill="1"/>
    <xf numFmtId="0" fontId="5" fillId="6" borderId="18" xfId="0" applyFont="1" applyFill="1" applyBorder="1" applyAlignment="1">
      <alignment wrapText="1"/>
    </xf>
    <xf numFmtId="0" fontId="5" fillId="8" borderId="18" xfId="0" applyFont="1" applyFill="1" applyBorder="1" applyAlignment="1">
      <alignment wrapText="1"/>
    </xf>
    <xf numFmtId="0" fontId="0" fillId="8" borderId="0" xfId="0" applyFill="1"/>
    <xf numFmtId="0" fontId="5" fillId="0" borderId="22" xfId="0" applyFont="1" applyBorder="1"/>
    <xf numFmtId="0" fontId="5" fillId="0" borderId="23" xfId="0" applyFont="1" applyBorder="1"/>
    <xf numFmtId="3" fontId="11" fillId="0" borderId="24" xfId="0" applyNumberFormat="1" applyFont="1" applyBorder="1"/>
    <xf numFmtId="4" fontId="11" fillId="0" borderId="24" xfId="0" applyNumberFormat="1" applyFont="1" applyBorder="1"/>
    <xf numFmtId="165" fontId="5" fillId="0" borderId="25" xfId="1" applyNumberFormat="1" applyFont="1" applyBorder="1"/>
    <xf numFmtId="3" fontId="11" fillId="0" borderId="26" xfId="0" applyNumberFormat="1" applyFont="1" applyBorder="1"/>
    <xf numFmtId="3" fontId="8" fillId="3" borderId="27" xfId="0" applyNumberFormat="1" applyFont="1" applyFill="1" applyBorder="1"/>
    <xf numFmtId="4" fontId="8" fillId="3" borderId="27" xfId="0" applyNumberFormat="1" applyFont="1" applyFill="1" applyBorder="1"/>
    <xf numFmtId="165" fontId="8" fillId="3" borderId="11" xfId="2" applyNumberFormat="1" applyFont="1" applyFill="1" applyBorder="1"/>
    <xf numFmtId="3" fontId="8" fillId="3" borderId="28" xfId="0" applyNumberFormat="1" applyFont="1" applyFill="1" applyBorder="1"/>
    <xf numFmtId="3" fontId="6" fillId="5" borderId="13" xfId="0" applyNumberFormat="1" applyFont="1" applyFill="1" applyBorder="1"/>
    <xf numFmtId="4" fontId="6" fillId="5" borderId="13" xfId="0" applyNumberFormat="1" applyFont="1" applyFill="1" applyBorder="1"/>
    <xf numFmtId="3" fontId="6" fillId="5" borderId="15" xfId="0" applyNumberFormat="1" applyFont="1" applyFill="1" applyBorder="1"/>
    <xf numFmtId="0" fontId="14" fillId="9" borderId="0" xfId="0" applyFont="1" applyFill="1"/>
    <xf numFmtId="3" fontId="5" fillId="0" borderId="19" xfId="0" applyNumberFormat="1" applyFont="1" applyBorder="1"/>
    <xf numFmtId="4" fontId="5" fillId="0" borderId="19" xfId="0" applyNumberFormat="1" applyFont="1" applyBorder="1"/>
    <xf numFmtId="3" fontId="5" fillId="0" borderId="21" xfId="0" applyNumberFormat="1" applyFont="1" applyBorder="1"/>
    <xf numFmtId="0" fontId="11" fillId="6" borderId="19" xfId="0" applyFont="1" applyFill="1" applyBorder="1"/>
    <xf numFmtId="0" fontId="11" fillId="6" borderId="21" xfId="0" applyFont="1" applyFill="1" applyBorder="1"/>
    <xf numFmtId="3" fontId="11" fillId="8" borderId="16" xfId="0" applyNumberFormat="1" applyFont="1" applyFill="1" applyBorder="1"/>
    <xf numFmtId="165" fontId="6" fillId="5" borderId="13" xfId="2" applyNumberFormat="1" applyFont="1" applyFill="1" applyBorder="1"/>
    <xf numFmtId="0" fontId="0" fillId="9" borderId="0" xfId="0" applyFill="1"/>
    <xf numFmtId="3" fontId="6" fillId="7" borderId="19" xfId="0" applyNumberFormat="1" applyFont="1" applyFill="1" applyBorder="1"/>
    <xf numFmtId="4" fontId="6" fillId="7" borderId="19" xfId="0" applyNumberFormat="1" applyFont="1" applyFill="1" applyBorder="1"/>
    <xf numFmtId="3" fontId="6" fillId="7" borderId="21" xfId="0" applyNumberFormat="1" applyFont="1" applyFill="1" applyBorder="1"/>
    <xf numFmtId="0" fontId="5" fillId="6" borderId="21" xfId="0" applyFont="1" applyFill="1" applyBorder="1"/>
    <xf numFmtId="0" fontId="5" fillId="6" borderId="29" xfId="0" applyFont="1" applyFill="1" applyBorder="1" applyAlignment="1">
      <alignment wrapText="1"/>
    </xf>
    <xf numFmtId="3" fontId="15" fillId="7" borderId="19" xfId="0" applyNumberFormat="1" applyFont="1" applyFill="1" applyBorder="1"/>
    <xf numFmtId="4" fontId="15" fillId="7" borderId="19" xfId="0" applyNumberFormat="1" applyFont="1" applyFill="1" applyBorder="1"/>
    <xf numFmtId="3" fontId="15" fillId="7" borderId="21" xfId="0" applyNumberFormat="1" applyFont="1" applyFill="1" applyBorder="1"/>
    <xf numFmtId="0" fontId="11" fillId="6" borderId="16" xfId="0" applyFont="1" applyFill="1" applyBorder="1"/>
    <xf numFmtId="4" fontId="11" fillId="8" borderId="21" xfId="0" applyNumberFormat="1" applyFont="1" applyFill="1" applyBorder="1"/>
    <xf numFmtId="3" fontId="5" fillId="6" borderId="19" xfId="0" applyNumberFormat="1" applyFont="1" applyFill="1" applyBorder="1"/>
    <xf numFmtId="4" fontId="5" fillId="6" borderId="19" xfId="0" applyNumberFormat="1" applyFont="1" applyFill="1" applyBorder="1"/>
    <xf numFmtId="3" fontId="5" fillId="6" borderId="21" xfId="0" applyNumberFormat="1" applyFont="1" applyFill="1" applyBorder="1"/>
    <xf numFmtId="166" fontId="7" fillId="7" borderId="30" xfId="1" applyNumberFormat="1" applyFont="1" applyFill="1" applyBorder="1"/>
    <xf numFmtId="0" fontId="0" fillId="0" borderId="31" xfId="0" applyBorder="1"/>
    <xf numFmtId="3" fontId="6" fillId="10" borderId="19" xfId="0" applyNumberFormat="1" applyFont="1" applyFill="1" applyBorder="1"/>
    <xf numFmtId="4" fontId="6" fillId="10" borderId="19" xfId="0" applyNumberFormat="1" applyFont="1" applyFill="1" applyBorder="1"/>
    <xf numFmtId="3" fontId="6" fillId="10" borderId="21" xfId="0" applyNumberFormat="1" applyFont="1" applyFill="1" applyBorder="1"/>
    <xf numFmtId="0" fontId="11" fillId="8" borderId="19" xfId="0" applyFont="1" applyFill="1" applyBorder="1"/>
    <xf numFmtId="0" fontId="11" fillId="8" borderId="21" xfId="0" applyFont="1" applyFill="1" applyBorder="1"/>
    <xf numFmtId="3" fontId="5" fillId="5" borderId="32" xfId="0" applyNumberFormat="1" applyFont="1" applyFill="1" applyBorder="1"/>
    <xf numFmtId="4" fontId="7" fillId="5" borderId="32" xfId="0" applyNumberFormat="1" applyFont="1" applyFill="1" applyBorder="1"/>
    <xf numFmtId="3" fontId="5" fillId="5" borderId="33" xfId="0" applyNumberFormat="1" applyFont="1" applyFill="1" applyBorder="1"/>
    <xf numFmtId="0" fontId="5" fillId="8" borderId="15" xfId="0" applyFont="1" applyFill="1" applyBorder="1" applyAlignment="1"/>
    <xf numFmtId="0" fontId="5" fillId="8" borderId="18" xfId="0" applyFont="1" applyFill="1" applyBorder="1" applyAlignment="1"/>
    <xf numFmtId="0" fontId="5" fillId="8" borderId="34" xfId="0" applyFont="1" applyFill="1" applyBorder="1" applyAlignment="1">
      <alignment wrapText="1"/>
    </xf>
    <xf numFmtId="0" fontId="0" fillId="0" borderId="16" xfId="0" applyBorder="1"/>
    <xf numFmtId="3" fontId="11" fillId="6" borderId="19" xfId="0" applyNumberFormat="1" applyFont="1" applyFill="1" applyBorder="1" applyAlignment="1">
      <alignment horizontal="right"/>
    </xf>
    <xf numFmtId="4" fontId="11" fillId="6" borderId="19" xfId="0" applyNumberFormat="1" applyFont="1" applyFill="1" applyBorder="1" applyAlignment="1">
      <alignment horizontal="right"/>
    </xf>
    <xf numFmtId="3" fontId="11" fillId="6" borderId="21" xfId="0" applyNumberFormat="1" applyFont="1" applyFill="1" applyBorder="1" applyAlignment="1">
      <alignment horizontal="right"/>
    </xf>
    <xf numFmtId="3" fontId="11" fillId="6" borderId="19" xfId="0" applyNumberFormat="1" applyFont="1" applyFill="1" applyBorder="1" applyAlignment="1">
      <alignment wrapText="1"/>
    </xf>
    <xf numFmtId="4" fontId="11" fillId="6" borderId="19" xfId="0" applyNumberFormat="1" applyFont="1" applyFill="1" applyBorder="1" applyAlignment="1">
      <alignment wrapText="1"/>
    </xf>
    <xf numFmtId="3" fontId="11" fillId="6" borderId="21" xfId="0" applyNumberFormat="1" applyFont="1" applyFill="1" applyBorder="1" applyAlignment="1">
      <alignment wrapText="1"/>
    </xf>
    <xf numFmtId="0" fontId="5" fillId="6" borderId="35" xfId="0" applyFont="1" applyFill="1" applyBorder="1"/>
    <xf numFmtId="0" fontId="5" fillId="0" borderId="36" xfId="0" applyFont="1" applyBorder="1"/>
    <xf numFmtId="0" fontId="5" fillId="0" borderId="18" xfId="0" applyFont="1" applyBorder="1" applyAlignment="1">
      <alignment wrapText="1"/>
    </xf>
    <xf numFmtId="0" fontId="5" fillId="6" borderId="37" xfId="0" applyFont="1" applyFill="1" applyBorder="1"/>
    <xf numFmtId="0" fontId="5" fillId="6" borderId="36" xfId="0" applyFont="1" applyFill="1" applyBorder="1"/>
    <xf numFmtId="0" fontId="5" fillId="8" borderId="38" xfId="0" applyFont="1" applyFill="1" applyBorder="1"/>
    <xf numFmtId="0" fontId="5" fillId="8" borderId="37" xfId="0" applyFont="1" applyFill="1" applyBorder="1"/>
    <xf numFmtId="0" fontId="5" fillId="8" borderId="36" xfId="0" applyFont="1" applyFill="1" applyBorder="1"/>
    <xf numFmtId="3" fontId="11" fillId="8" borderId="39" xfId="0" applyNumberFormat="1" applyFont="1" applyFill="1" applyBorder="1"/>
    <xf numFmtId="4" fontId="11" fillId="8" borderId="39" xfId="0" applyNumberFormat="1" applyFont="1" applyFill="1" applyBorder="1"/>
    <xf numFmtId="3" fontId="11" fillId="8" borderId="38" xfId="0" applyNumberFormat="1" applyFont="1" applyFill="1" applyBorder="1"/>
    <xf numFmtId="0" fontId="5" fillId="6" borderId="38" xfId="0" applyFont="1" applyFill="1" applyBorder="1"/>
    <xf numFmtId="0" fontId="5" fillId="6" borderId="36" xfId="0" applyFont="1" applyFill="1" applyBorder="1" applyAlignment="1">
      <alignment wrapText="1"/>
    </xf>
    <xf numFmtId="3" fontId="11" fillId="6" borderId="39" xfId="0" applyNumberFormat="1" applyFont="1" applyFill="1" applyBorder="1"/>
    <xf numFmtId="4" fontId="11" fillId="6" borderId="39" xfId="0" applyNumberFormat="1" applyFont="1" applyFill="1" applyBorder="1"/>
    <xf numFmtId="3" fontId="11" fillId="6" borderId="38" xfId="0" applyNumberFormat="1" applyFont="1" applyFill="1" applyBorder="1"/>
    <xf numFmtId="0" fontId="5" fillId="8" borderId="36" xfId="0" applyFont="1" applyFill="1" applyBorder="1" applyAlignment="1">
      <alignment wrapText="1"/>
    </xf>
    <xf numFmtId="3" fontId="17" fillId="8" borderId="10" xfId="0" applyNumberFormat="1" applyFont="1" applyFill="1" applyBorder="1" applyAlignment="1">
      <alignment wrapText="1"/>
    </xf>
    <xf numFmtId="0" fontId="5" fillId="8" borderId="21" xfId="0" applyFont="1" applyFill="1" applyBorder="1"/>
    <xf numFmtId="0" fontId="5" fillId="8" borderId="40" xfId="0" applyFont="1" applyFill="1" applyBorder="1"/>
    <xf numFmtId="0" fontId="11" fillId="8" borderId="41" xfId="0" applyFont="1" applyFill="1" applyBorder="1"/>
    <xf numFmtId="0" fontId="5" fillId="6" borderId="22" xfId="0" applyFont="1" applyFill="1" applyBorder="1"/>
    <xf numFmtId="0" fontId="5" fillId="6" borderId="23" xfId="0" applyFont="1" applyFill="1" applyBorder="1"/>
    <xf numFmtId="3" fontId="11" fillId="6" borderId="24" xfId="0" applyNumberFormat="1" applyFont="1" applyFill="1" applyBorder="1"/>
    <xf numFmtId="0" fontId="17" fillId="0" borderId="24" xfId="0" applyFont="1" applyBorder="1" applyAlignment="1">
      <alignment wrapText="1"/>
    </xf>
    <xf numFmtId="3" fontId="11" fillId="6" borderId="26" xfId="0" applyNumberFormat="1" applyFont="1" applyFill="1" applyBorder="1"/>
    <xf numFmtId="0" fontId="0" fillId="0" borderId="42" xfId="0" applyBorder="1"/>
    <xf numFmtId="0" fontId="5" fillId="6" borderId="43" xfId="0" applyFont="1" applyFill="1" applyBorder="1"/>
    <xf numFmtId="0" fontId="5" fillId="6" borderId="44" xfId="0" applyFont="1" applyFill="1" applyBorder="1"/>
    <xf numFmtId="3" fontId="11" fillId="6" borderId="45" xfId="0" applyNumberFormat="1" applyFont="1" applyFill="1" applyBorder="1"/>
    <xf numFmtId="0" fontId="17" fillId="0" borderId="45" xfId="0" applyFont="1" applyBorder="1"/>
    <xf numFmtId="0" fontId="0" fillId="0" borderId="44" xfId="0" applyBorder="1"/>
    <xf numFmtId="3" fontId="5" fillId="5" borderId="28" xfId="0" applyNumberFormat="1" applyFont="1" applyFill="1" applyBorder="1"/>
    <xf numFmtId="3" fontId="5" fillId="5" borderId="46" xfId="0" applyNumberFormat="1" applyFont="1" applyFill="1" applyBorder="1"/>
    <xf numFmtId="3" fontId="5" fillId="5" borderId="47" xfId="0" applyNumberFormat="1" applyFont="1" applyFill="1" applyBorder="1"/>
    <xf numFmtId="3" fontId="5" fillId="5" borderId="48" xfId="0" applyNumberFormat="1" applyFont="1" applyFill="1" applyBorder="1"/>
    <xf numFmtId="0" fontId="0" fillId="0" borderId="49" xfId="0" applyBorder="1"/>
    <xf numFmtId="0" fontId="0" fillId="0" borderId="50" xfId="0" applyBorder="1"/>
    <xf numFmtId="0" fontId="5" fillId="0" borderId="51" xfId="0" applyFont="1" applyBorder="1"/>
    <xf numFmtId="0" fontId="5" fillId="0" borderId="52" xfId="0" applyFont="1" applyBorder="1"/>
    <xf numFmtId="0" fontId="0" fillId="0" borderId="52" xfId="0" applyBorder="1"/>
    <xf numFmtId="0" fontId="0" fillId="0" borderId="53" xfId="0" applyBorder="1"/>
    <xf numFmtId="3" fontId="5" fillId="5" borderId="54" xfId="0" applyNumberFormat="1" applyFont="1" applyFill="1" applyBorder="1"/>
    <xf numFmtId="3" fontId="5" fillId="5" borderId="55" xfId="0" applyNumberFormat="1" applyFont="1" applyFill="1" applyBorder="1"/>
    <xf numFmtId="3" fontId="5" fillId="5" borderId="56" xfId="0" applyNumberFormat="1" applyFont="1" applyFill="1" applyBorder="1"/>
    <xf numFmtId="3" fontId="5" fillId="5" borderId="57" xfId="0" applyNumberFormat="1" applyFont="1" applyFill="1" applyBorder="1"/>
    <xf numFmtId="0" fontId="5" fillId="0" borderId="58" xfId="0" applyFont="1" applyBorder="1"/>
    <xf numFmtId="0" fontId="5" fillId="0" borderId="59" xfId="0" applyFont="1" applyBorder="1"/>
    <xf numFmtId="0" fontId="0" fillId="0" borderId="59" xfId="0" applyBorder="1"/>
    <xf numFmtId="3" fontId="8" fillId="11" borderId="2" xfId="0" applyNumberFormat="1" applyFont="1" applyFill="1" applyBorder="1"/>
    <xf numFmtId="4" fontId="8" fillId="11" borderId="2" xfId="0" applyNumberFormat="1" applyFont="1" applyFill="1" applyBorder="1"/>
    <xf numFmtId="167" fontId="8" fillId="11" borderId="3" xfId="0" applyNumberFormat="1" applyFont="1" applyFill="1" applyBorder="1"/>
    <xf numFmtId="3" fontId="8" fillId="11" borderId="3" xfId="0" applyNumberFormat="1" applyFont="1" applyFill="1" applyBorder="1"/>
    <xf numFmtId="0" fontId="0" fillId="12" borderId="0" xfId="0" applyFill="1"/>
    <xf numFmtId="0" fontId="5" fillId="0" borderId="60" xfId="0" applyFont="1" applyBorder="1"/>
    <xf numFmtId="0" fontId="5" fillId="0" borderId="61" xfId="0" applyFont="1" applyBorder="1"/>
    <xf numFmtId="0" fontId="0" fillId="0" borderId="45" xfId="0" applyBorder="1"/>
    <xf numFmtId="0" fontId="0" fillId="0" borderId="27" xfId="0" applyBorder="1"/>
    <xf numFmtId="0" fontId="0" fillId="0" borderId="28" xfId="0" applyBorder="1"/>
    <xf numFmtId="0" fontId="0" fillId="0" borderId="62" xfId="0" applyBorder="1"/>
    <xf numFmtId="3" fontId="6" fillId="5" borderId="63" xfId="0" applyNumberFormat="1" applyFont="1" applyFill="1" applyBorder="1"/>
    <xf numFmtId="4" fontId="6" fillId="5" borderId="63" xfId="0" applyNumberFormat="1" applyFont="1" applyFill="1" applyBorder="1"/>
    <xf numFmtId="3" fontId="6" fillId="5" borderId="64" xfId="0" applyNumberFormat="1" applyFont="1" applyFill="1" applyBorder="1"/>
    <xf numFmtId="3" fontId="6" fillId="5" borderId="65" xfId="0" applyNumberFormat="1" applyFont="1" applyFill="1" applyBorder="1"/>
    <xf numFmtId="0" fontId="5" fillId="6" borderId="66" xfId="0" applyFont="1" applyFill="1" applyBorder="1"/>
    <xf numFmtId="0" fontId="5" fillId="6" borderId="67" xfId="0" applyFont="1" applyFill="1" applyBorder="1"/>
    <xf numFmtId="0" fontId="5" fillId="8" borderId="66" xfId="0" applyFont="1" applyFill="1" applyBorder="1"/>
    <xf numFmtId="0" fontId="5" fillId="8" borderId="67" xfId="0" applyFont="1" applyFill="1" applyBorder="1"/>
    <xf numFmtId="0" fontId="0" fillId="8" borderId="16" xfId="0" applyFill="1" applyBorder="1"/>
    <xf numFmtId="0" fontId="5" fillId="6" borderId="5" xfId="0" applyFont="1" applyFill="1" applyBorder="1"/>
    <xf numFmtId="0" fontId="5" fillId="6" borderId="68" xfId="0" applyFont="1" applyFill="1" applyBorder="1"/>
    <xf numFmtId="0" fontId="5" fillId="6" borderId="69" xfId="0" applyFont="1" applyFill="1" applyBorder="1"/>
    <xf numFmtId="0" fontId="5" fillId="6" borderId="69" xfId="0" applyFont="1" applyFill="1" applyBorder="1" applyAlignment="1">
      <alignment wrapText="1"/>
    </xf>
    <xf numFmtId="3" fontId="6" fillId="5" borderId="11" xfId="0" applyNumberFormat="1" applyFont="1" applyFill="1" applyBorder="1"/>
    <xf numFmtId="4" fontId="6" fillId="5" borderId="11" xfId="0" applyNumberFormat="1" applyFont="1" applyFill="1" applyBorder="1"/>
    <xf numFmtId="165" fontId="6" fillId="5" borderId="11" xfId="2" applyNumberFormat="1" applyFont="1" applyFill="1" applyBorder="1"/>
    <xf numFmtId="3" fontId="6" fillId="5" borderId="12" xfId="0" applyNumberFormat="1" applyFont="1" applyFill="1" applyBorder="1"/>
    <xf numFmtId="0" fontId="5" fillId="6" borderId="67" xfId="0" applyFont="1" applyFill="1" applyBorder="1" applyAlignment="1">
      <alignment wrapText="1"/>
    </xf>
    <xf numFmtId="165" fontId="5" fillId="0" borderId="14" xfId="1" applyNumberFormat="1" applyFont="1" applyBorder="1"/>
    <xf numFmtId="0" fontId="5" fillId="6" borderId="29" xfId="0" applyFont="1" applyFill="1" applyBorder="1"/>
    <xf numFmtId="0" fontId="5" fillId="8" borderId="35" xfId="0" applyFont="1" applyFill="1" applyBorder="1"/>
    <xf numFmtId="0" fontId="5" fillId="8" borderId="70" xfId="0" applyFont="1" applyFill="1" applyBorder="1"/>
    <xf numFmtId="0" fontId="5" fillId="0" borderId="35" xfId="0" applyFont="1" applyBorder="1"/>
    <xf numFmtId="0" fontId="5" fillId="0" borderId="70" xfId="0" applyFont="1" applyBorder="1"/>
    <xf numFmtId="0" fontId="5" fillId="0" borderId="36" xfId="0" applyFont="1" applyBorder="1" applyAlignment="1">
      <alignment wrapText="1"/>
    </xf>
    <xf numFmtId="3" fontId="11" fillId="0" borderId="39" xfId="0" applyNumberFormat="1" applyFont="1" applyBorder="1"/>
    <xf numFmtId="4" fontId="11" fillId="0" borderId="39" xfId="0" applyNumberFormat="1" applyFont="1" applyBorder="1"/>
    <xf numFmtId="3" fontId="11" fillId="0" borderId="38" xfId="0" applyNumberFormat="1" applyFont="1" applyBorder="1"/>
    <xf numFmtId="0" fontId="0" fillId="0" borderId="71" xfId="0" applyBorder="1"/>
    <xf numFmtId="0" fontId="11" fillId="0" borderId="41" xfId="0" applyFont="1" applyBorder="1"/>
    <xf numFmtId="0" fontId="0" fillId="0" borderId="72" xfId="0" applyBorder="1"/>
    <xf numFmtId="0" fontId="0" fillId="0" borderId="11" xfId="0" applyBorder="1"/>
    <xf numFmtId="0" fontId="0" fillId="0" borderId="12" xfId="0" applyBorder="1"/>
    <xf numFmtId="0" fontId="0" fillId="0" borderId="65" xfId="0" applyBorder="1"/>
    <xf numFmtId="0" fontId="0" fillId="0" borderId="73" xfId="0" applyBorder="1"/>
    <xf numFmtId="0" fontId="5" fillId="0" borderId="74" xfId="0" applyFont="1" applyBorder="1"/>
    <xf numFmtId="0" fontId="5" fillId="0" borderId="75" xfId="0" applyFont="1" applyBorder="1"/>
    <xf numFmtId="0" fontId="0" fillId="0" borderId="75" xfId="0" applyBorder="1"/>
    <xf numFmtId="0" fontId="0" fillId="0" borderId="76" xfId="0" applyBorder="1"/>
    <xf numFmtId="3" fontId="8" fillId="3" borderId="2" xfId="0" applyNumberFormat="1" applyFont="1" applyFill="1" applyBorder="1"/>
    <xf numFmtId="4" fontId="8" fillId="3" borderId="2" xfId="0" applyNumberFormat="1" applyFont="1" applyFill="1" applyBorder="1"/>
    <xf numFmtId="165" fontId="8" fillId="3" borderId="2" xfId="2" applyNumberFormat="1" applyFont="1" applyFill="1" applyBorder="1"/>
    <xf numFmtId="3" fontId="8" fillId="3" borderId="3" xfId="0" applyNumberFormat="1" applyFont="1" applyFill="1" applyBorder="1"/>
    <xf numFmtId="0" fontId="0" fillId="0" borderId="77" xfId="0" applyBorder="1"/>
    <xf numFmtId="0" fontId="8" fillId="0" borderId="5" xfId="0" applyFont="1" applyBorder="1" applyAlignment="1"/>
    <xf numFmtId="0" fontId="8" fillId="0" borderId="0" xfId="0" applyFont="1" applyBorder="1" applyAlignment="1"/>
    <xf numFmtId="0" fontId="0" fillId="0" borderId="78" xfId="0" applyBorder="1"/>
    <xf numFmtId="0" fontId="0" fillId="0" borderId="79" xfId="0" applyBorder="1"/>
    <xf numFmtId="0" fontId="0" fillId="0" borderId="6" xfId="0" applyBorder="1"/>
    <xf numFmtId="0" fontId="0" fillId="0" borderId="38" xfId="0" applyBorder="1"/>
    <xf numFmtId="0" fontId="0" fillId="0" borderId="8" xfId="0" applyBorder="1"/>
    <xf numFmtId="0" fontId="5" fillId="0" borderId="66" xfId="0" applyFont="1" applyBorder="1"/>
    <xf numFmtId="0" fontId="5" fillId="0" borderId="67" xfId="0" applyFont="1" applyBorder="1"/>
    <xf numFmtId="0" fontId="5" fillId="0" borderId="80" xfId="0" applyFont="1" applyBorder="1"/>
    <xf numFmtId="3" fontId="5" fillId="0" borderId="81" xfId="0" applyNumberFormat="1" applyFont="1" applyBorder="1"/>
    <xf numFmtId="0" fontId="5" fillId="0" borderId="81" xfId="0" applyFont="1" applyBorder="1" applyAlignment="1">
      <alignment wrapText="1"/>
    </xf>
    <xf numFmtId="3" fontId="5" fillId="0" borderId="67" xfId="0" applyNumberFormat="1" applyFont="1" applyBorder="1"/>
    <xf numFmtId="3" fontId="11" fillId="0" borderId="32" xfId="0" applyNumberFormat="1" applyFont="1" applyBorder="1"/>
    <xf numFmtId="4" fontId="11" fillId="0" borderId="32" xfId="0" applyNumberFormat="1" applyFont="1" applyBorder="1"/>
    <xf numFmtId="3" fontId="11" fillId="0" borderId="33" xfId="0" applyNumberFormat="1" applyFont="1" applyBorder="1"/>
    <xf numFmtId="3" fontId="5" fillId="6" borderId="18" xfId="0" applyNumberFormat="1" applyFont="1" applyFill="1" applyBorder="1"/>
    <xf numFmtId="3" fontId="5" fillId="6" borderId="23" xfId="0" applyNumberFormat="1" applyFont="1" applyFill="1" applyBorder="1"/>
    <xf numFmtId="0" fontId="5" fillId="6" borderId="23" xfId="0" applyFont="1" applyFill="1" applyBorder="1" applyAlignment="1">
      <alignment wrapText="1"/>
    </xf>
    <xf numFmtId="0" fontId="0" fillId="0" borderId="26" xfId="0" applyBorder="1"/>
    <xf numFmtId="0" fontId="5" fillId="0" borderId="5" xfId="0" applyFont="1" applyBorder="1"/>
    <xf numFmtId="0" fontId="5" fillId="0" borderId="0" xfId="0" applyFont="1" applyBorder="1"/>
    <xf numFmtId="0" fontId="0" fillId="0" borderId="61" xfId="0" applyBorder="1"/>
    <xf numFmtId="0" fontId="0" fillId="0" borderId="82" xfId="0" applyBorder="1"/>
    <xf numFmtId="3" fontId="8" fillId="3" borderId="83" xfId="0" applyNumberFormat="1" applyFont="1" applyFill="1" applyBorder="1"/>
    <xf numFmtId="4" fontId="8" fillId="3" borderId="83" xfId="0" applyNumberFormat="1" applyFont="1" applyFill="1" applyBorder="1"/>
    <xf numFmtId="165" fontId="8" fillId="3" borderId="83" xfId="2" applyNumberFormat="1" applyFont="1" applyFill="1" applyBorder="1"/>
    <xf numFmtId="3" fontId="8" fillId="3" borderId="84" xfId="0" applyNumberFormat="1" applyFont="1" applyFill="1" applyBorder="1"/>
    <xf numFmtId="0" fontId="8" fillId="6" borderId="5" xfId="0" applyFont="1" applyFill="1" applyBorder="1" applyAlignment="1"/>
    <xf numFmtId="0" fontId="8" fillId="6" borderId="0" xfId="0" applyFont="1" applyFill="1" applyBorder="1" applyAlignment="1"/>
    <xf numFmtId="0" fontId="0" fillId="6" borderId="85" xfId="0" applyFill="1" applyBorder="1"/>
    <xf numFmtId="0" fontId="0" fillId="0" borderId="85" xfId="0" applyBorder="1"/>
    <xf numFmtId="0" fontId="0" fillId="0" borderId="41" xfId="0" applyBorder="1"/>
    <xf numFmtId="3" fontId="11" fillId="0" borderId="86" xfId="0" applyNumberFormat="1" applyFont="1" applyBorder="1"/>
    <xf numFmtId="4" fontId="11" fillId="0" borderId="86" xfId="0" applyNumberFormat="1" applyFont="1" applyBorder="1"/>
    <xf numFmtId="3" fontId="11" fillId="0" borderId="87" xfId="0" applyNumberFormat="1" applyFont="1" applyBorder="1"/>
    <xf numFmtId="0" fontId="0" fillId="0" borderId="88" xfId="0" applyBorder="1"/>
    <xf numFmtId="0" fontId="0" fillId="0" borderId="89" xfId="0" applyBorder="1"/>
    <xf numFmtId="0" fontId="5" fillId="0" borderId="0" xfId="0" applyFont="1" applyAlignment="1">
      <alignment wrapText="1"/>
    </xf>
    <xf numFmtId="3" fontId="5" fillId="0" borderId="0" xfId="0" applyNumberFormat="1" applyFont="1"/>
    <xf numFmtId="0" fontId="8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shrinkToFit="1"/>
    </xf>
    <xf numFmtId="0" fontId="0" fillId="0" borderId="0" xfId="0" applyAlignment="1">
      <alignment horizontal="center"/>
    </xf>
    <xf numFmtId="0" fontId="7" fillId="0" borderId="0" xfId="0" applyFont="1"/>
    <xf numFmtId="4" fontId="7" fillId="0" borderId="0" xfId="0" applyNumberFormat="1" applyFont="1"/>
    <xf numFmtId="9" fontId="5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90" xfId="0" applyFont="1" applyBorder="1"/>
    <xf numFmtId="0" fontId="5" fillId="0" borderId="91" xfId="0" applyFont="1" applyBorder="1"/>
    <xf numFmtId="3" fontId="5" fillId="6" borderId="8" xfId="0" applyNumberFormat="1" applyFont="1" applyFill="1" applyBorder="1"/>
    <xf numFmtId="168" fontId="5" fillId="0" borderId="92" xfId="1" applyNumberFormat="1" applyFont="1" applyBorder="1"/>
    <xf numFmtId="169" fontId="5" fillId="0" borderId="20" xfId="1" applyNumberFormat="1" applyFont="1" applyBorder="1"/>
    <xf numFmtId="0" fontId="5" fillId="0" borderId="40" xfId="0" applyFont="1" applyBorder="1"/>
    <xf numFmtId="168" fontId="5" fillId="6" borderId="18" xfId="1" applyNumberFormat="1" applyFont="1" applyFill="1" applyBorder="1"/>
    <xf numFmtId="168" fontId="5" fillId="6" borderId="18" xfId="1" applyNumberFormat="1" applyFont="1" applyFill="1" applyBorder="1" applyAlignment="1">
      <alignment horizontal="right"/>
    </xf>
    <xf numFmtId="168" fontId="5" fillId="0" borderId="18" xfId="1" applyNumberFormat="1" applyFont="1" applyBorder="1" applyAlignment="1">
      <alignment horizontal="right"/>
    </xf>
    <xf numFmtId="168" fontId="5" fillId="0" borderId="18" xfId="1" applyNumberFormat="1" applyFont="1" applyBorder="1"/>
    <xf numFmtId="0" fontId="5" fillId="0" borderId="93" xfId="0" applyFont="1" applyBorder="1"/>
    <xf numFmtId="3" fontId="5" fillId="6" borderId="26" xfId="0" applyNumberFormat="1" applyFont="1" applyFill="1" applyBorder="1"/>
    <xf numFmtId="169" fontId="5" fillId="0" borderId="25" xfId="1" applyNumberFormat="1" applyFont="1" applyBorder="1"/>
    <xf numFmtId="0" fontId="8" fillId="3" borderId="94" xfId="0" applyFont="1" applyFill="1" applyBorder="1"/>
    <xf numFmtId="0" fontId="8" fillId="3" borderId="95" xfId="0" applyFont="1" applyFill="1" applyBorder="1"/>
    <xf numFmtId="3" fontId="6" fillId="3" borderId="3" xfId="0" applyNumberFormat="1" applyFont="1" applyFill="1" applyBorder="1"/>
    <xf numFmtId="168" fontId="6" fillId="3" borderId="96" xfId="1" applyNumberFormat="1" applyFont="1" applyFill="1" applyBorder="1" applyAlignment="1">
      <alignment horizontal="right"/>
    </xf>
    <xf numFmtId="169" fontId="6" fillId="3" borderId="2" xfId="2" applyNumberFormat="1" applyFont="1" applyFill="1" applyBorder="1"/>
    <xf numFmtId="0" fontId="6" fillId="0" borderId="0" xfId="0" applyFont="1"/>
    <xf numFmtId="0" fontId="6" fillId="3" borderId="90" xfId="0" applyFont="1" applyFill="1" applyBorder="1"/>
    <xf numFmtId="0" fontId="6" fillId="3" borderId="92" xfId="0" applyFont="1" applyFill="1" applyBorder="1"/>
    <xf numFmtId="3" fontId="5" fillId="0" borderId="20" xfId="0" applyNumberFormat="1" applyFont="1" applyBorder="1"/>
    <xf numFmtId="168" fontId="5" fillId="0" borderId="19" xfId="1" applyNumberFormat="1" applyFont="1" applyBorder="1"/>
    <xf numFmtId="166" fontId="5" fillId="0" borderId="20" xfId="1" applyNumberFormat="1" applyFont="1" applyBorder="1"/>
    <xf numFmtId="3" fontId="5" fillId="0" borderId="25" xfId="0" applyNumberFormat="1" applyFont="1" applyBorder="1"/>
    <xf numFmtId="168" fontId="5" fillId="0" borderId="24" xfId="1" applyNumberFormat="1" applyFont="1" applyBorder="1"/>
    <xf numFmtId="166" fontId="5" fillId="0" borderId="25" xfId="1" applyNumberFormat="1" applyFont="1" applyBorder="1"/>
    <xf numFmtId="3" fontId="6" fillId="3" borderId="97" xfId="0" applyNumberFormat="1" applyFont="1" applyFill="1" applyBorder="1"/>
    <xf numFmtId="168" fontId="6" fillId="3" borderId="97" xfId="1" applyNumberFormat="1" applyFont="1" applyFill="1" applyBorder="1" applyAlignment="1">
      <alignment horizontal="right"/>
    </xf>
    <xf numFmtId="166" fontId="6" fillId="3" borderId="2" xfId="2" applyNumberFormat="1" applyFont="1" applyFill="1" applyBorder="1"/>
    <xf numFmtId="3" fontId="5" fillId="0" borderId="0" xfId="0" applyNumberFormat="1" applyFont="1" applyBorder="1"/>
    <xf numFmtId="0" fontId="8" fillId="0" borderId="0" xfId="0" applyFont="1" applyAlignment="1">
      <alignment wrapText="1"/>
    </xf>
    <xf numFmtId="0" fontId="20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5" borderId="21" xfId="0" applyFont="1" applyFill="1" applyBorder="1" applyAlignment="1"/>
    <xf numFmtId="0" fontId="7" fillId="5" borderId="50" xfId="0" applyFont="1" applyFill="1" applyBorder="1" applyAlignment="1"/>
    <xf numFmtId="0" fontId="7" fillId="5" borderId="29" xfId="0" applyFont="1" applyFill="1" applyBorder="1" applyAlignment="1"/>
    <xf numFmtId="0" fontId="8" fillId="3" borderId="100" xfId="0" applyFont="1" applyFill="1" applyBorder="1" applyAlignment="1"/>
    <xf numFmtId="0" fontId="8" fillId="3" borderId="54" xfId="0" applyFont="1" applyFill="1" applyBorder="1" applyAlignment="1"/>
    <xf numFmtId="4" fontId="8" fillId="0" borderId="0" xfId="0" applyNumberFormat="1" applyFont="1" applyAlignment="1"/>
    <xf numFmtId="0" fontId="7" fillId="0" borderId="0" xfId="0" applyFont="1" applyAlignment="1"/>
    <xf numFmtId="0" fontId="2" fillId="0" borderId="0" xfId="0" applyFont="1" applyAlignment="1"/>
    <xf numFmtId="0" fontId="2" fillId="0" borderId="106" xfId="0" applyFont="1" applyBorder="1" applyAlignment="1">
      <alignment wrapText="1"/>
    </xf>
    <xf numFmtId="0" fontId="2" fillId="0" borderId="44" xfId="0" applyFont="1" applyBorder="1" applyAlignment="1">
      <alignment horizontal="left" vertical="center" wrapText="1"/>
    </xf>
    <xf numFmtId="0" fontId="8" fillId="2" borderId="107" xfId="0" applyFont="1" applyFill="1" applyBorder="1" applyAlignment="1"/>
    <xf numFmtId="0" fontId="8" fillId="2" borderId="108" xfId="0" applyFont="1" applyFill="1" applyBorder="1" applyAlignment="1"/>
    <xf numFmtId="0" fontId="8" fillId="3" borderId="12" xfId="0" applyFont="1" applyFill="1" applyBorder="1" applyAlignment="1"/>
    <xf numFmtId="0" fontId="8" fillId="3" borderId="55" xfId="0" applyFont="1" applyFill="1" applyBorder="1" applyAlignment="1"/>
    <xf numFmtId="0" fontId="8" fillId="3" borderId="103" xfId="0" applyFont="1" applyFill="1" applyBorder="1" applyAlignment="1"/>
    <xf numFmtId="0" fontId="7" fillId="5" borderId="15" xfId="0" applyFont="1" applyFill="1" applyBorder="1" applyAlignment="1"/>
    <xf numFmtId="0" fontId="7" fillId="5" borderId="102" xfId="0" applyFont="1" applyFill="1" applyBorder="1" applyAlignment="1"/>
    <xf numFmtId="0" fontId="7" fillId="5" borderId="34" xfId="0" applyFont="1" applyFill="1" applyBorder="1" applyAlignment="1"/>
    <xf numFmtId="0" fontId="6" fillId="5" borderId="21" xfId="0" applyFont="1" applyFill="1" applyBorder="1" applyAlignment="1"/>
    <xf numFmtId="0" fontId="6" fillId="5" borderId="50" xfId="0" applyFont="1" applyFill="1" applyBorder="1" applyAlignment="1"/>
    <xf numFmtId="0" fontId="6" fillId="5" borderId="29" xfId="0" applyFont="1" applyFill="1" applyBorder="1" applyAlignment="1"/>
    <xf numFmtId="0" fontId="7" fillId="7" borderId="21" xfId="0" applyFont="1" applyFill="1" applyBorder="1" applyAlignment="1"/>
    <xf numFmtId="0" fontId="7" fillId="7" borderId="50" xfId="0" applyFont="1" applyFill="1" applyBorder="1" applyAlignment="1"/>
    <xf numFmtId="0" fontId="7" fillId="7" borderId="29" xfId="0" applyFont="1" applyFill="1" applyBorder="1" applyAlignment="1"/>
    <xf numFmtId="0" fontId="6" fillId="5" borderId="28" xfId="0" applyFont="1" applyFill="1" applyBorder="1" applyAlignment="1"/>
    <xf numFmtId="0" fontId="6" fillId="5" borderId="47" xfId="0" applyFont="1" applyFill="1" applyBorder="1" applyAlignment="1"/>
    <xf numFmtId="0" fontId="6" fillId="5" borderId="105" xfId="0" applyFont="1" applyFill="1" applyBorder="1" applyAlignment="1"/>
    <xf numFmtId="0" fontId="7" fillId="5" borderId="66" xfId="0" applyFont="1" applyFill="1" applyBorder="1" applyAlignment="1"/>
    <xf numFmtId="0" fontId="7" fillId="5" borderId="67" xfId="0" applyFont="1" applyFill="1" applyBorder="1" applyAlignment="1"/>
    <xf numFmtId="0" fontId="7" fillId="5" borderId="17" xfId="0" applyFont="1" applyFill="1" applyBorder="1" applyAlignment="1"/>
    <xf numFmtId="0" fontId="7" fillId="5" borderId="18" xfId="0" applyFont="1" applyFill="1" applyBorder="1" applyAlignment="1"/>
    <xf numFmtId="0" fontId="6" fillId="7" borderId="21" xfId="0" applyFont="1" applyFill="1" applyBorder="1" applyAlignment="1"/>
    <xf numFmtId="0" fontId="6" fillId="7" borderId="50" xfId="0" applyFont="1" applyFill="1" applyBorder="1" applyAlignment="1"/>
    <xf numFmtId="0" fontId="6" fillId="7" borderId="29" xfId="0" applyFont="1" applyFill="1" applyBorder="1" applyAlignment="1"/>
    <xf numFmtId="0" fontId="6" fillId="10" borderId="21" xfId="0" applyFont="1" applyFill="1" applyBorder="1" applyAlignment="1"/>
    <xf numFmtId="0" fontId="6" fillId="10" borderId="50" xfId="0" applyFont="1" applyFill="1" applyBorder="1" applyAlignment="1"/>
    <xf numFmtId="0" fontId="6" fillId="10" borderId="29" xfId="0" applyFont="1" applyFill="1" applyBorder="1" applyAlignment="1"/>
    <xf numFmtId="0" fontId="6" fillId="5" borderId="15" xfId="0" applyFont="1" applyFill="1" applyBorder="1" applyAlignment="1"/>
    <xf numFmtId="0" fontId="16" fillId="5" borderId="102" xfId="0" applyFont="1" applyFill="1" applyBorder="1" applyAlignment="1"/>
    <xf numFmtId="0" fontId="16" fillId="5" borderId="34" xfId="0" applyFont="1" applyFill="1" applyBorder="1" applyAlignment="1"/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104" xfId="0" applyFont="1" applyBorder="1" applyAlignment="1"/>
    <xf numFmtId="0" fontId="6" fillId="5" borderId="12" xfId="0" applyFont="1" applyFill="1" applyBorder="1" applyAlignment="1"/>
    <xf numFmtId="0" fontId="6" fillId="5" borderId="55" xfId="0" applyFont="1" applyFill="1" applyBorder="1" applyAlignment="1"/>
    <xf numFmtId="0" fontId="6" fillId="5" borderId="103" xfId="0" applyFont="1" applyFill="1" applyBorder="1" applyAlignment="1"/>
    <xf numFmtId="0" fontId="5" fillId="0" borderId="33" xfId="0" applyFont="1" applyBorder="1" applyAlignment="1"/>
    <xf numFmtId="0" fontId="0" fillId="0" borderId="49" xfId="0" applyBorder="1" applyAlignment="1"/>
    <xf numFmtId="0" fontId="8" fillId="11" borderId="94" xfId="0" applyFont="1" applyFill="1" applyBorder="1" applyAlignment="1"/>
    <xf numFmtId="0" fontId="8" fillId="11" borderId="96" xfId="0" applyFont="1" applyFill="1" applyBorder="1" applyAlignment="1"/>
    <xf numFmtId="0" fontId="8" fillId="2" borderId="94" xfId="0" applyFont="1" applyFill="1" applyBorder="1" applyAlignment="1"/>
    <xf numFmtId="0" fontId="8" fillId="2" borderId="96" xfId="0" applyFont="1" applyFill="1" applyBorder="1" applyAlignment="1"/>
    <xf numFmtId="0" fontId="8" fillId="2" borderId="95" xfId="0" applyFont="1" applyFill="1" applyBorder="1" applyAlignment="1"/>
    <xf numFmtId="0" fontId="6" fillId="5" borderId="100" xfId="0" applyFont="1" applyFill="1" applyBorder="1" applyAlignment="1"/>
    <xf numFmtId="0" fontId="6" fillId="5" borderId="54" xfId="0" applyFont="1" applyFill="1" applyBorder="1" applyAlignment="1"/>
    <xf numFmtId="0" fontId="6" fillId="0" borderId="12" xfId="0" applyFont="1" applyBorder="1" applyAlignment="1"/>
    <xf numFmtId="0" fontId="6" fillId="0" borderId="55" xfId="0" applyFont="1" applyBorder="1" applyAlignment="1"/>
    <xf numFmtId="0" fontId="6" fillId="0" borderId="103" xfId="0" applyFont="1" applyBorder="1" applyAlignment="1"/>
    <xf numFmtId="0" fontId="8" fillId="3" borderId="94" xfId="0" applyFont="1" applyFill="1" applyBorder="1" applyAlignment="1"/>
    <xf numFmtId="0" fontId="8" fillId="3" borderId="96" xfId="0" applyFont="1" applyFill="1" applyBorder="1" applyAlignment="1"/>
    <xf numFmtId="0" fontId="8" fillId="3" borderId="95" xfId="0" applyFont="1" applyFill="1" applyBorder="1" applyAlignment="1"/>
    <xf numFmtId="0" fontId="8" fillId="2" borderId="84" xfId="0" applyFont="1" applyFill="1" applyBorder="1" applyAlignment="1"/>
    <xf numFmtId="0" fontId="8" fillId="2" borderId="85" xfId="0" applyFont="1" applyFill="1" applyBorder="1" applyAlignment="1"/>
    <xf numFmtId="0" fontId="8" fillId="2" borderId="101" xfId="0" applyFont="1" applyFill="1" applyBorder="1" applyAlignment="1"/>
    <xf numFmtId="0" fontId="8" fillId="3" borderId="84" xfId="0" applyFont="1" applyFill="1" applyBorder="1" applyAlignment="1"/>
    <xf numFmtId="0" fontId="8" fillId="3" borderId="85" xfId="0" applyFont="1" applyFill="1" applyBorder="1" applyAlignment="1"/>
    <xf numFmtId="0" fontId="8" fillId="3" borderId="101" xfId="0" applyFont="1" applyFill="1" applyBorder="1" applyAlignment="1"/>
    <xf numFmtId="0" fontId="8" fillId="6" borderId="84" xfId="0" applyFont="1" applyFill="1" applyBorder="1" applyAlignment="1"/>
    <xf numFmtId="0" fontId="0" fillId="0" borderId="85" xfId="0" applyBorder="1" applyAlignment="1"/>
    <xf numFmtId="0" fontId="5" fillId="0" borderId="15" xfId="0" applyFont="1" applyBorder="1" applyAlignment="1"/>
    <xf numFmtId="0" fontId="5" fillId="0" borderId="102" xfId="0" applyFont="1" applyBorder="1" applyAlignment="1"/>
    <xf numFmtId="0" fontId="5" fillId="0" borderId="34" xfId="0" applyFont="1" applyBorder="1" applyAlignment="1"/>
    <xf numFmtId="0" fontId="5" fillId="0" borderId="21" xfId="0" applyFont="1" applyBorder="1" applyAlignment="1"/>
    <xf numFmtId="0" fontId="5" fillId="0" borderId="50" xfId="0" applyFont="1" applyBorder="1" applyAlignment="1"/>
    <xf numFmtId="0" fontId="5" fillId="0" borderId="29" xfId="0" applyFont="1" applyBorder="1" applyAlignment="1"/>
    <xf numFmtId="0" fontId="8" fillId="3" borderId="3" xfId="0" applyFont="1" applyFill="1" applyBorder="1" applyAlignment="1"/>
    <xf numFmtId="0" fontId="8" fillId="3" borderId="45" xfId="0" applyFont="1" applyFill="1" applyBorder="1" applyAlignment="1"/>
    <xf numFmtId="0" fontId="8" fillId="3" borderId="98" xfId="0" applyFont="1" applyFill="1" applyBorder="1" applyAlignment="1"/>
    <xf numFmtId="0" fontId="8" fillId="0" borderId="0" xfId="0" applyFont="1" applyAlignment="1"/>
    <xf numFmtId="0" fontId="5" fillId="0" borderId="0" xfId="0" applyFont="1" applyAlignment="1" applyProtection="1">
      <protection locked="0"/>
    </xf>
    <xf numFmtId="2" fontId="7" fillId="0" borderId="0" xfId="0" applyNumberFormat="1" applyFont="1" applyAlignment="1"/>
    <xf numFmtId="0" fontId="6" fillId="3" borderId="94" xfId="0" applyFont="1" applyFill="1" applyBorder="1" applyAlignment="1"/>
    <xf numFmtId="0" fontId="6" fillId="3" borderId="95" xfId="0" applyFont="1" applyFill="1" applyBorder="1" applyAlignment="1"/>
    <xf numFmtId="0" fontId="0" fillId="0" borderId="29" xfId="0" applyBorder="1" applyAlignment="1"/>
    <xf numFmtId="0" fontId="5" fillId="0" borderId="26" xfId="0" applyFont="1" applyBorder="1" applyAlignment="1"/>
    <xf numFmtId="0" fontId="0" fillId="0" borderId="99" xfId="0" applyBorder="1" applyAlignment="1"/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/>
    <xf numFmtId="0" fontId="8" fillId="0" borderId="0" xfId="0" applyFont="1" applyAlignment="1">
      <alignment wrapText="1"/>
    </xf>
  </cellXfs>
  <cellStyles count="3">
    <cellStyle name="Čiarka 2" xfId="1"/>
    <cellStyle name="čiarky" xfId="2" builtinId="3"/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view="pageBreakPreview" topLeftCell="B130" zoomScaleSheetLayoutView="100" workbookViewId="0">
      <selection activeCell="D389" sqref="D389"/>
    </sheetView>
  </sheetViews>
  <sheetFormatPr defaultRowHeight="15"/>
  <cols>
    <col min="1" max="1" width="8.140625" customWidth="1"/>
    <col min="2" max="2" width="11.42578125" customWidth="1"/>
    <col min="3" max="3" width="55.42578125" customWidth="1"/>
    <col min="4" max="4" width="19.7109375" customWidth="1"/>
    <col min="5" max="5" width="22.85546875" customWidth="1"/>
    <col min="6" max="6" width="14.28515625" customWidth="1"/>
    <col min="7" max="7" width="20.85546875" customWidth="1"/>
    <col min="8" max="8" width="11.28515625" customWidth="1"/>
    <col min="9" max="9" width="16.28515625" customWidth="1"/>
    <col min="10" max="10" width="10.28515625" hidden="1" customWidth="1"/>
  </cols>
  <sheetData>
    <row r="1" spans="1:7" ht="26.25">
      <c r="A1" s="318" t="s">
        <v>0</v>
      </c>
      <c r="B1" s="319"/>
      <c r="C1" s="319"/>
      <c r="D1" s="320"/>
      <c r="E1" s="1"/>
    </row>
    <row r="2" spans="1:7" ht="26.25">
      <c r="F2" s="2" t="s">
        <v>1</v>
      </c>
    </row>
    <row r="3" spans="1:7">
      <c r="A3" s="316" t="s">
        <v>2</v>
      </c>
      <c r="B3" s="316"/>
      <c r="C3" s="316"/>
      <c r="D3" s="320"/>
      <c r="E3" s="3"/>
      <c r="F3" s="4"/>
    </row>
    <row r="4" spans="1:7">
      <c r="A4" s="316" t="s">
        <v>3</v>
      </c>
      <c r="B4" s="316"/>
      <c r="C4" s="316"/>
      <c r="D4" s="316"/>
      <c r="E4" s="316"/>
      <c r="F4" s="316"/>
    </row>
    <row r="5" spans="1:7">
      <c r="A5" s="316" t="s">
        <v>4</v>
      </c>
      <c r="B5" s="316"/>
      <c r="C5" s="316"/>
      <c r="D5" s="316"/>
      <c r="E5" s="316"/>
      <c r="F5" s="316"/>
    </row>
    <row r="6" spans="1:7">
      <c r="A6" s="321" t="s">
        <v>5</v>
      </c>
      <c r="B6" s="321"/>
      <c r="C6" s="321"/>
      <c r="D6" s="321"/>
      <c r="E6" s="321"/>
      <c r="F6" s="321"/>
    </row>
    <row r="7" spans="1:7">
      <c r="A7" s="321" t="s">
        <v>6</v>
      </c>
      <c r="B7" s="321"/>
      <c r="C7" s="321"/>
      <c r="D7" s="321"/>
      <c r="E7" s="321"/>
      <c r="F7" s="321"/>
    </row>
    <row r="8" spans="1:7">
      <c r="A8" s="316" t="s">
        <v>7</v>
      </c>
      <c r="B8" s="316"/>
      <c r="C8" s="316"/>
      <c r="D8" s="4"/>
      <c r="E8" s="4"/>
      <c r="F8" s="4"/>
    </row>
    <row r="9" spans="1:7">
      <c r="A9" s="316" t="s">
        <v>8</v>
      </c>
      <c r="B9" s="316"/>
      <c r="C9" s="316"/>
      <c r="D9" s="316"/>
      <c r="E9" s="316"/>
      <c r="F9" s="316"/>
    </row>
    <row r="10" spans="1:7">
      <c r="A10" s="316" t="s">
        <v>9</v>
      </c>
      <c r="B10" s="316"/>
      <c r="C10" s="316"/>
      <c r="D10" s="316"/>
      <c r="E10" s="316"/>
      <c r="F10" s="316"/>
    </row>
    <row r="11" spans="1:7">
      <c r="A11" s="321" t="s">
        <v>10</v>
      </c>
      <c r="B11" s="321"/>
      <c r="C11" s="321"/>
      <c r="D11" s="321"/>
      <c r="E11" s="321"/>
      <c r="F11" s="321"/>
      <c r="G11" s="322"/>
    </row>
    <row r="12" spans="1:7">
      <c r="A12" s="316" t="s">
        <v>11</v>
      </c>
      <c r="B12" s="316"/>
      <c r="C12" s="316"/>
      <c r="D12" s="316"/>
      <c r="E12" s="316"/>
      <c r="F12" s="316"/>
    </row>
    <row r="13" spans="1:7">
      <c r="A13" s="4"/>
      <c r="B13" s="4"/>
      <c r="C13" s="4"/>
      <c r="D13" s="4"/>
      <c r="E13" s="4"/>
      <c r="F13" s="4"/>
    </row>
    <row r="14" spans="1:7" ht="15.75">
      <c r="A14" s="317" t="s">
        <v>0</v>
      </c>
      <c r="B14" s="317"/>
      <c r="C14" s="317"/>
      <c r="D14" s="317"/>
      <c r="E14" s="317"/>
      <c r="F14" s="317"/>
    </row>
    <row r="15" spans="1:7">
      <c r="A15" s="316" t="s">
        <v>12</v>
      </c>
      <c r="B15" s="316"/>
      <c r="C15" s="316"/>
      <c r="D15" s="316"/>
      <c r="E15" s="316"/>
      <c r="F15" s="316"/>
    </row>
    <row r="16" spans="1:7">
      <c r="A16" s="316" t="s">
        <v>13</v>
      </c>
      <c r="B16" s="316"/>
      <c r="C16" s="316"/>
      <c r="D16" s="316"/>
      <c r="E16" s="316"/>
      <c r="F16" s="316"/>
    </row>
    <row r="17" spans="1:6">
      <c r="A17" s="316" t="s">
        <v>14</v>
      </c>
      <c r="B17" s="316"/>
      <c r="C17" s="316"/>
      <c r="D17" s="4"/>
      <c r="E17" s="4"/>
      <c r="F17" s="4"/>
    </row>
    <row r="19" spans="1:6">
      <c r="A19" s="316" t="s">
        <v>15</v>
      </c>
      <c r="B19" s="316"/>
      <c r="C19" s="316"/>
      <c r="D19" s="316"/>
      <c r="E19" s="316"/>
      <c r="F19" s="316"/>
    </row>
    <row r="20" spans="1:6">
      <c r="A20" s="316" t="s">
        <v>16</v>
      </c>
      <c r="B20" s="316"/>
      <c r="C20" s="316"/>
      <c r="D20" s="4"/>
      <c r="E20" s="4"/>
      <c r="F20" s="4"/>
    </row>
    <row r="21" spans="1:6">
      <c r="A21" s="316" t="s">
        <v>17</v>
      </c>
      <c r="B21" s="316"/>
      <c r="C21" s="316"/>
      <c r="D21" s="316"/>
      <c r="E21" s="316"/>
      <c r="F21" s="316"/>
    </row>
    <row r="22" spans="1:6">
      <c r="A22" s="316" t="s">
        <v>18</v>
      </c>
      <c r="B22" s="316"/>
      <c r="C22" s="316"/>
      <c r="D22" s="316"/>
      <c r="E22" s="316"/>
      <c r="F22" s="316"/>
    </row>
    <row r="23" spans="1:6">
      <c r="A23" s="4"/>
      <c r="B23" s="4"/>
      <c r="C23" s="4"/>
      <c r="D23" s="4"/>
      <c r="E23" s="4"/>
      <c r="F23" s="4"/>
    </row>
    <row r="24" spans="1:6">
      <c r="A24" s="316" t="s">
        <v>19</v>
      </c>
      <c r="B24" s="316"/>
      <c r="C24" s="316"/>
      <c r="D24" s="316"/>
      <c r="E24" s="316"/>
      <c r="F24" s="316"/>
    </row>
    <row r="25" spans="1:6">
      <c r="A25" s="316" t="s">
        <v>20</v>
      </c>
      <c r="B25" s="316"/>
      <c r="C25" s="316"/>
      <c r="D25" s="316"/>
      <c r="E25" s="316"/>
      <c r="F25" s="316"/>
    </row>
    <row r="26" spans="1:6">
      <c r="A26" s="321" t="s">
        <v>21</v>
      </c>
      <c r="B26" s="321"/>
      <c r="C26" s="321"/>
      <c r="D26" s="321"/>
      <c r="E26" s="321"/>
      <c r="F26" s="321"/>
    </row>
    <row r="27" spans="1:6">
      <c r="A27" s="316"/>
      <c r="B27" s="316"/>
      <c r="C27" s="316"/>
      <c r="D27" s="316"/>
      <c r="E27" s="316"/>
      <c r="F27" s="316"/>
    </row>
    <row r="28" spans="1:6" ht="15.75">
      <c r="A28" s="317" t="s">
        <v>22</v>
      </c>
      <c r="B28" s="317"/>
      <c r="C28" s="317"/>
      <c r="D28" s="4"/>
      <c r="E28" s="4"/>
    </row>
    <row r="29" spans="1:6">
      <c r="A29" s="4"/>
      <c r="B29" s="4"/>
      <c r="C29" s="5" t="s">
        <v>23</v>
      </c>
      <c r="D29" s="4"/>
      <c r="E29" s="4"/>
    </row>
    <row r="30" spans="1:6" ht="18.75">
      <c r="A30" s="328" t="s">
        <v>24</v>
      </c>
      <c r="B30" s="320"/>
      <c r="C30" s="6">
        <f>SUM(C31:C34)</f>
        <v>3763692</v>
      </c>
      <c r="D30" s="7"/>
      <c r="E30" s="7"/>
    </row>
    <row r="31" spans="1:6">
      <c r="A31" s="329" t="s">
        <v>25</v>
      </c>
      <c r="B31" s="330"/>
      <c r="C31" s="8">
        <v>2346659</v>
      </c>
      <c r="D31" s="7"/>
      <c r="E31" s="7"/>
    </row>
    <row r="32" spans="1:6">
      <c r="A32" s="329" t="s">
        <v>26</v>
      </c>
      <c r="B32" s="330"/>
      <c r="C32" s="9">
        <v>236534</v>
      </c>
      <c r="D32" s="7"/>
      <c r="E32" s="7"/>
    </row>
    <row r="33" spans="1:10" ht="30" customHeight="1">
      <c r="A33" s="331" t="s">
        <v>27</v>
      </c>
      <c r="B33" s="331"/>
      <c r="C33" s="10">
        <f>SUM(G95)</f>
        <v>1091297</v>
      </c>
    </row>
    <row r="34" spans="1:10" ht="40.9" customHeight="1" thickBot="1">
      <c r="A34" s="332" t="s">
        <v>28</v>
      </c>
      <c r="B34" s="332"/>
      <c r="C34" s="10">
        <v>89202</v>
      </c>
    </row>
    <row r="35" spans="1:10" ht="58.9" customHeight="1" thickTop="1" thickBot="1">
      <c r="A35" s="333" t="s">
        <v>24</v>
      </c>
      <c r="B35" s="334"/>
      <c r="C35" s="334"/>
      <c r="D35" s="11" t="s">
        <v>29</v>
      </c>
      <c r="E35" s="12" t="s">
        <v>30</v>
      </c>
      <c r="F35" s="12" t="s">
        <v>31</v>
      </c>
      <c r="G35" s="13" t="s">
        <v>32</v>
      </c>
      <c r="H35" s="14" t="s">
        <v>33</v>
      </c>
      <c r="I35" s="14" t="s">
        <v>34</v>
      </c>
      <c r="J35" s="15" t="s">
        <v>33</v>
      </c>
    </row>
    <row r="36" spans="1:10" ht="16.5" thickTop="1" thickBot="1">
      <c r="A36" s="16"/>
      <c r="B36" s="17"/>
      <c r="C36" s="17"/>
      <c r="D36" s="18" t="s">
        <v>35</v>
      </c>
      <c r="E36" s="18" t="s">
        <v>35</v>
      </c>
      <c r="F36" s="19"/>
      <c r="G36" s="20" t="s">
        <v>35</v>
      </c>
      <c r="H36" s="21" t="s">
        <v>35</v>
      </c>
      <c r="I36" s="22"/>
    </row>
    <row r="37" spans="1:10" ht="18.75" thickBot="1">
      <c r="A37" s="335" t="s">
        <v>36</v>
      </c>
      <c r="B37" s="336"/>
      <c r="C37" s="337"/>
      <c r="D37" s="23">
        <f>SUM(D38,D40,D45)</f>
        <v>2368807</v>
      </c>
      <c r="E37" s="24">
        <f>SUM(E40,E45,E38)</f>
        <v>1197676.3999999999</v>
      </c>
      <c r="F37" s="25">
        <f>PRODUCT(E37,100/D37)</f>
        <v>50.560320026072191</v>
      </c>
      <c r="G37" s="26">
        <f>SUM(G38,G40,G45)</f>
        <v>2346659</v>
      </c>
      <c r="H37" s="26">
        <f>SUM(H38,H40,H45)</f>
        <v>-22148</v>
      </c>
      <c r="I37" s="22"/>
      <c r="J37" s="27">
        <v>-14504</v>
      </c>
    </row>
    <row r="38" spans="1:10" ht="15.75">
      <c r="A38" s="338" t="s">
        <v>37</v>
      </c>
      <c r="B38" s="339"/>
      <c r="C38" s="340"/>
      <c r="D38" s="28">
        <f>SUM(D39)</f>
        <v>2091985</v>
      </c>
      <c r="E38" s="29">
        <f>SUM(E39)</f>
        <v>978349.94</v>
      </c>
      <c r="F38" s="30">
        <f>PRODUCT(E38,100/D38)</f>
        <v>46.766584846449661</v>
      </c>
      <c r="G38" s="31">
        <f>SUM(G39)</f>
        <v>2091985</v>
      </c>
      <c r="H38" s="32">
        <v>0</v>
      </c>
      <c r="I38" s="22"/>
      <c r="J38">
        <v>0</v>
      </c>
    </row>
    <row r="39" spans="1:10">
      <c r="A39" s="33">
        <v>41</v>
      </c>
      <c r="B39" s="34">
        <v>111003</v>
      </c>
      <c r="C39" s="34" t="s">
        <v>38</v>
      </c>
      <c r="D39" s="35">
        <v>2091985</v>
      </c>
      <c r="E39" s="36">
        <v>978349.94</v>
      </c>
      <c r="F39" s="37">
        <f>PRODUCT(E39,100/D39)</f>
        <v>46.766584846449661</v>
      </c>
      <c r="G39" s="38">
        <v>2091985</v>
      </c>
      <c r="H39" s="32">
        <v>0</v>
      </c>
      <c r="I39" s="22"/>
      <c r="J39">
        <v>0</v>
      </c>
    </row>
    <row r="40" spans="1:10" ht="15.75">
      <c r="A40" s="341" t="s">
        <v>39</v>
      </c>
      <c r="B40" s="342"/>
      <c r="C40" s="343"/>
      <c r="D40" s="39">
        <f>SUM(D41)</f>
        <v>118200</v>
      </c>
      <c r="E40" s="40">
        <f>SUM(E41)</f>
        <v>106155.02</v>
      </c>
      <c r="F40" s="41">
        <f>PRODUCT(E40,100/D40)</f>
        <v>89.809661590524541</v>
      </c>
      <c r="G40" s="42">
        <f>SUM(G41)</f>
        <v>118200</v>
      </c>
      <c r="H40" s="32">
        <v>0</v>
      </c>
      <c r="I40" s="22"/>
      <c r="J40">
        <v>0</v>
      </c>
    </row>
    <row r="41" spans="1:10">
      <c r="A41" s="344" t="s">
        <v>40</v>
      </c>
      <c r="B41" s="345"/>
      <c r="C41" s="346"/>
      <c r="D41" s="43">
        <f>SUM(D42:D44)</f>
        <v>118200</v>
      </c>
      <c r="E41" s="44">
        <f>SUM(E42:E44)</f>
        <v>106155.02</v>
      </c>
      <c r="F41" s="45">
        <f>PRODUCT(E41,100/D41)</f>
        <v>89.809661590524541</v>
      </c>
      <c r="G41" s="46">
        <f>SUM(G42:G44)</f>
        <v>118200</v>
      </c>
      <c r="H41" s="46">
        <f>SUM(H42:H44)</f>
        <v>0</v>
      </c>
      <c r="I41" s="22"/>
      <c r="J41">
        <v>0</v>
      </c>
    </row>
    <row r="42" spans="1:10">
      <c r="A42" s="47">
        <v>41</v>
      </c>
      <c r="B42" s="48">
        <v>121001</v>
      </c>
      <c r="C42" s="49" t="s">
        <v>41</v>
      </c>
      <c r="D42" s="50">
        <v>23043</v>
      </c>
      <c r="E42" s="51">
        <v>23364.62</v>
      </c>
      <c r="F42" s="37">
        <f t="shared" ref="F42:F77" si="0">PRODUCT(E42,100/D42)</f>
        <v>101.39573840211777</v>
      </c>
      <c r="G42" s="52">
        <v>23043</v>
      </c>
      <c r="H42" s="32">
        <v>0</v>
      </c>
      <c r="I42" s="22"/>
      <c r="J42">
        <v>0</v>
      </c>
    </row>
    <row r="43" spans="1:10">
      <c r="A43" s="47">
        <v>41</v>
      </c>
      <c r="B43" s="48">
        <v>121002</v>
      </c>
      <c r="C43" s="49" t="s">
        <v>42</v>
      </c>
      <c r="D43" s="50">
        <v>81795</v>
      </c>
      <c r="E43" s="51">
        <v>69358.320000000007</v>
      </c>
      <c r="F43" s="37">
        <f t="shared" si="0"/>
        <v>84.795305336512016</v>
      </c>
      <c r="G43" s="52">
        <v>81795</v>
      </c>
      <c r="H43" s="32">
        <v>0</v>
      </c>
      <c r="I43" s="22"/>
      <c r="J43">
        <v>0</v>
      </c>
    </row>
    <row r="44" spans="1:10">
      <c r="A44" s="47">
        <v>41</v>
      </c>
      <c r="B44" s="48">
        <v>121003</v>
      </c>
      <c r="C44" s="49" t="s">
        <v>43</v>
      </c>
      <c r="D44" s="50">
        <v>13362</v>
      </c>
      <c r="E44" s="51">
        <v>13432.08</v>
      </c>
      <c r="F44" s="37">
        <f t="shared" si="0"/>
        <v>100.5244723843736</v>
      </c>
      <c r="G44" s="52">
        <v>13362</v>
      </c>
      <c r="H44" s="32">
        <v>0</v>
      </c>
      <c r="I44" s="22"/>
      <c r="J44">
        <v>0</v>
      </c>
    </row>
    <row r="45" spans="1:10" ht="15.75">
      <c r="A45" s="323" t="s">
        <v>44</v>
      </c>
      <c r="B45" s="324"/>
      <c r="C45" s="325"/>
      <c r="D45" s="39">
        <f>SUM(D46:D49,D50,D56)</f>
        <v>158622</v>
      </c>
      <c r="E45" s="40">
        <f>SUM(E50,E56,E49,E48,E47,E46)</f>
        <v>113171.44</v>
      </c>
      <c r="F45" s="41">
        <f>PRODUCT(E45,100/D45)</f>
        <v>71.346622788768272</v>
      </c>
      <c r="G45" s="42">
        <f>SUM(G46:G49,G50,G56)</f>
        <v>136474</v>
      </c>
      <c r="H45" s="42">
        <f>SUM(H46:H50)</f>
        <v>-22148</v>
      </c>
      <c r="I45" s="22"/>
      <c r="J45" s="53">
        <v>-2770</v>
      </c>
    </row>
    <row r="46" spans="1:10">
      <c r="A46" s="54">
        <v>41</v>
      </c>
      <c r="B46" s="55">
        <v>133001</v>
      </c>
      <c r="C46" s="55" t="s">
        <v>45</v>
      </c>
      <c r="D46" s="56">
        <v>6850</v>
      </c>
      <c r="E46" s="57">
        <v>7219.85</v>
      </c>
      <c r="F46" s="58">
        <f t="shared" si="0"/>
        <v>105.39927007299271</v>
      </c>
      <c r="G46" s="59">
        <v>7220</v>
      </c>
      <c r="H46" s="60">
        <v>370</v>
      </c>
      <c r="I46" s="61" t="s">
        <v>46</v>
      </c>
      <c r="J46">
        <v>370</v>
      </c>
    </row>
    <row r="47" spans="1:10">
      <c r="A47" s="33">
        <v>41</v>
      </c>
      <c r="B47" s="34">
        <v>133001</v>
      </c>
      <c r="C47" s="34" t="s">
        <v>47</v>
      </c>
      <c r="D47" s="35">
        <v>66</v>
      </c>
      <c r="E47" s="36">
        <v>0</v>
      </c>
      <c r="F47" s="37">
        <f t="shared" si="0"/>
        <v>0</v>
      </c>
      <c r="G47" s="38">
        <v>66</v>
      </c>
      <c r="H47" s="32">
        <v>0</v>
      </c>
      <c r="I47" s="22"/>
      <c r="J47">
        <v>0</v>
      </c>
    </row>
    <row r="48" spans="1:10" ht="30">
      <c r="A48" s="54">
        <v>41</v>
      </c>
      <c r="B48" s="55">
        <v>133004</v>
      </c>
      <c r="C48" s="55" t="s">
        <v>48</v>
      </c>
      <c r="D48" s="56">
        <v>66</v>
      </c>
      <c r="E48" s="57">
        <v>132</v>
      </c>
      <c r="F48" s="58">
        <f t="shared" si="0"/>
        <v>200</v>
      </c>
      <c r="G48" s="59">
        <v>132</v>
      </c>
      <c r="H48" s="60">
        <v>66</v>
      </c>
      <c r="I48" s="62" t="s">
        <v>46</v>
      </c>
      <c r="J48">
        <v>66</v>
      </c>
    </row>
    <row r="49" spans="1:10" ht="30">
      <c r="A49" s="54">
        <v>41</v>
      </c>
      <c r="B49" s="55">
        <v>133006</v>
      </c>
      <c r="C49" s="55" t="s">
        <v>49</v>
      </c>
      <c r="D49" s="56">
        <v>100</v>
      </c>
      <c r="E49" s="57">
        <v>155.76</v>
      </c>
      <c r="F49" s="58">
        <f t="shared" si="0"/>
        <v>155.76</v>
      </c>
      <c r="G49" s="59">
        <v>156</v>
      </c>
      <c r="H49" s="60">
        <v>56</v>
      </c>
      <c r="I49" s="62" t="s">
        <v>46</v>
      </c>
      <c r="J49">
        <v>60</v>
      </c>
    </row>
    <row r="50" spans="1:10">
      <c r="A50" s="63">
        <v>41</v>
      </c>
      <c r="B50" s="64">
        <v>133012</v>
      </c>
      <c r="C50" s="64" t="s">
        <v>50</v>
      </c>
      <c r="D50" s="43">
        <f>SUM(D51:D55)</f>
        <v>30540</v>
      </c>
      <c r="E50" s="44">
        <f>SUM(E51:E55)</f>
        <v>980.49</v>
      </c>
      <c r="F50" s="45">
        <f>PRODUCT(E50,100/D50)</f>
        <v>3.2105108055009821</v>
      </c>
      <c r="G50" s="46">
        <f>SUM(G51:G54)</f>
        <v>7900</v>
      </c>
      <c r="H50" s="46">
        <f>SUM(H51:H54)</f>
        <v>-22640</v>
      </c>
      <c r="I50" s="46"/>
      <c r="J50" s="65">
        <v>-15000</v>
      </c>
    </row>
    <row r="51" spans="1:10">
      <c r="A51" s="47">
        <v>41</v>
      </c>
      <c r="B51" s="49">
        <v>133012</v>
      </c>
      <c r="C51" s="49" t="s">
        <v>51</v>
      </c>
      <c r="D51" s="50">
        <v>40</v>
      </c>
      <c r="E51" s="51">
        <v>0.99</v>
      </c>
      <c r="F51" s="37">
        <f t="shared" si="0"/>
        <v>2.4750000000000001</v>
      </c>
      <c r="G51" s="52">
        <v>40</v>
      </c>
      <c r="H51" s="32">
        <v>0</v>
      </c>
      <c r="I51" s="22"/>
      <c r="J51">
        <v>0</v>
      </c>
    </row>
    <row r="52" spans="1:10" ht="29.25">
      <c r="A52" s="33">
        <v>41</v>
      </c>
      <c r="B52" s="34">
        <v>133012</v>
      </c>
      <c r="C52" s="66" t="s">
        <v>52</v>
      </c>
      <c r="D52" s="35">
        <v>4000</v>
      </c>
      <c r="E52" s="36">
        <v>979.5</v>
      </c>
      <c r="F52" s="37">
        <f t="shared" si="0"/>
        <v>24.487500000000001</v>
      </c>
      <c r="G52" s="38">
        <v>4000</v>
      </c>
      <c r="H52" s="32">
        <v>0</v>
      </c>
      <c r="I52" s="22"/>
      <c r="J52">
        <v>0</v>
      </c>
    </row>
    <row r="53" spans="1:10" ht="29.25">
      <c r="A53" s="54">
        <v>41</v>
      </c>
      <c r="B53" s="55">
        <v>133012</v>
      </c>
      <c r="C53" s="67" t="s">
        <v>53</v>
      </c>
      <c r="D53" s="56">
        <v>11500</v>
      </c>
      <c r="E53" s="57">
        <v>0</v>
      </c>
      <c r="F53" s="58">
        <f t="shared" si="0"/>
        <v>0</v>
      </c>
      <c r="G53" s="59">
        <v>3860</v>
      </c>
      <c r="H53" s="60">
        <v>-7640</v>
      </c>
      <c r="I53" s="61" t="s">
        <v>46</v>
      </c>
      <c r="J53">
        <v>0</v>
      </c>
    </row>
    <row r="54" spans="1:10" ht="45">
      <c r="A54" s="54">
        <v>41</v>
      </c>
      <c r="B54" s="55">
        <v>133012</v>
      </c>
      <c r="C54" s="67" t="s">
        <v>54</v>
      </c>
      <c r="D54" s="56">
        <v>15000</v>
      </c>
      <c r="E54" s="57">
        <v>0</v>
      </c>
      <c r="F54" s="58">
        <f t="shared" si="0"/>
        <v>0</v>
      </c>
      <c r="G54" s="59">
        <v>0</v>
      </c>
      <c r="H54" s="60">
        <v>-15000</v>
      </c>
      <c r="I54" s="62" t="s">
        <v>55</v>
      </c>
      <c r="J54" s="68">
        <v>-15000</v>
      </c>
    </row>
    <row r="55" spans="1:10">
      <c r="A55" s="33">
        <v>41</v>
      </c>
      <c r="B55" s="34">
        <v>133012</v>
      </c>
      <c r="C55" s="34" t="s">
        <v>56</v>
      </c>
      <c r="D55" s="35">
        <v>0</v>
      </c>
      <c r="E55" s="36">
        <v>0</v>
      </c>
      <c r="F55" s="37" t="e">
        <f t="shared" si="0"/>
        <v>#DIV/0!</v>
      </c>
      <c r="G55" s="38">
        <v>0</v>
      </c>
      <c r="H55" s="32">
        <v>0</v>
      </c>
      <c r="I55" s="22"/>
      <c r="J55">
        <v>0</v>
      </c>
    </row>
    <row r="56" spans="1:10" ht="15.75" thickBot="1">
      <c r="A56" s="69">
        <v>41</v>
      </c>
      <c r="B56" s="70">
        <v>133013</v>
      </c>
      <c r="C56" s="70" t="s">
        <v>57</v>
      </c>
      <c r="D56" s="71">
        <v>121000</v>
      </c>
      <c r="E56" s="72">
        <v>104683.34</v>
      </c>
      <c r="F56" s="73">
        <f t="shared" si="0"/>
        <v>86.515157024793382</v>
      </c>
      <c r="G56" s="74">
        <v>121000</v>
      </c>
      <c r="H56" s="32">
        <v>0</v>
      </c>
      <c r="I56" s="22"/>
      <c r="J56">
        <v>0</v>
      </c>
    </row>
    <row r="57" spans="1:10" ht="19.5" thickTop="1" thickBot="1">
      <c r="A57" s="326" t="s">
        <v>58</v>
      </c>
      <c r="B57" s="327"/>
      <c r="C57" s="327"/>
      <c r="D57" s="75">
        <f>SUM(D58,D70,D90,D93)</f>
        <v>215184</v>
      </c>
      <c r="E57" s="76">
        <f>SUM(E58,E70,E90,E93)</f>
        <v>121808.64</v>
      </c>
      <c r="F57" s="77">
        <f>PRODUCT(E57,100/D57)</f>
        <v>56.606736560339058</v>
      </c>
      <c r="G57" s="78">
        <f>SUM(G58,G70,G90,G93)</f>
        <v>236534</v>
      </c>
      <c r="H57" s="78">
        <f>SUM(H58,H70,H90,H93)</f>
        <v>21350</v>
      </c>
      <c r="I57" s="22"/>
      <c r="J57">
        <v>11350</v>
      </c>
    </row>
    <row r="58" spans="1:10" ht="15.75">
      <c r="A58" s="350" t="s">
        <v>59</v>
      </c>
      <c r="B58" s="351"/>
      <c r="C58" s="351"/>
      <c r="D58" s="79">
        <f>SUM(D59:D69)</f>
        <v>93628</v>
      </c>
      <c r="E58" s="80">
        <f>SUM(E59:E69)</f>
        <v>43097.729999999996</v>
      </c>
      <c r="F58" s="41">
        <f>PRODUCT(E58,100/D58)</f>
        <v>46.030813431879345</v>
      </c>
      <c r="G58" s="81">
        <f>SUM(G59:G69)</f>
        <v>90628</v>
      </c>
      <c r="H58" s="81">
        <f>SUM(H59:H69)</f>
        <v>-3000</v>
      </c>
      <c r="I58" s="22"/>
      <c r="J58" s="82">
        <v>-3000</v>
      </c>
    </row>
    <row r="59" spans="1:10">
      <c r="A59" s="47">
        <v>41</v>
      </c>
      <c r="B59" s="49">
        <v>212002</v>
      </c>
      <c r="C59" s="49" t="s">
        <v>60</v>
      </c>
      <c r="D59" s="83">
        <v>1744</v>
      </c>
      <c r="E59" s="84">
        <v>468.04</v>
      </c>
      <c r="F59" s="37">
        <f t="shared" si="0"/>
        <v>26.837155963302756</v>
      </c>
      <c r="G59" s="85">
        <v>1744</v>
      </c>
      <c r="H59" s="32">
        <v>0</v>
      </c>
      <c r="I59" s="22"/>
      <c r="J59">
        <v>0</v>
      </c>
    </row>
    <row r="60" spans="1:10">
      <c r="A60" s="47">
        <v>41</v>
      </c>
      <c r="B60" s="49">
        <v>212003</v>
      </c>
      <c r="C60" s="49" t="s">
        <v>61</v>
      </c>
      <c r="D60" s="83">
        <v>6562</v>
      </c>
      <c r="E60" s="84">
        <v>2423.4499999999998</v>
      </c>
      <c r="F60" s="37">
        <f t="shared" si="0"/>
        <v>36.931575739103927</v>
      </c>
      <c r="G60" s="85">
        <v>6562</v>
      </c>
      <c r="H60" s="32">
        <v>0</v>
      </c>
      <c r="I60" s="22"/>
      <c r="J60">
        <v>0</v>
      </c>
    </row>
    <row r="61" spans="1:10">
      <c r="A61" s="47">
        <v>41</v>
      </c>
      <c r="B61" s="49">
        <v>212003</v>
      </c>
      <c r="C61" s="49" t="s">
        <v>62</v>
      </c>
      <c r="D61" s="83">
        <v>249</v>
      </c>
      <c r="E61" s="84">
        <v>124.5</v>
      </c>
      <c r="F61" s="37">
        <f t="shared" si="0"/>
        <v>50</v>
      </c>
      <c r="G61" s="85">
        <v>249</v>
      </c>
      <c r="H61" s="32">
        <v>0</v>
      </c>
      <c r="I61" s="22"/>
      <c r="J61">
        <v>0</v>
      </c>
    </row>
    <row r="62" spans="1:10">
      <c r="A62" s="47">
        <v>41</v>
      </c>
      <c r="B62" s="49">
        <v>212003</v>
      </c>
      <c r="C62" s="49" t="s">
        <v>63</v>
      </c>
      <c r="D62" s="83">
        <v>25226</v>
      </c>
      <c r="E62" s="84">
        <v>12545.12</v>
      </c>
      <c r="F62" s="37">
        <f t="shared" si="0"/>
        <v>49.730912550543088</v>
      </c>
      <c r="G62" s="85">
        <v>25226</v>
      </c>
      <c r="H62" s="32">
        <v>0</v>
      </c>
      <c r="I62" s="22"/>
      <c r="J62">
        <v>0</v>
      </c>
    </row>
    <row r="63" spans="1:10">
      <c r="A63" s="47">
        <v>41</v>
      </c>
      <c r="B63" s="49">
        <v>212003</v>
      </c>
      <c r="C63" s="49" t="s">
        <v>64</v>
      </c>
      <c r="D63" s="83">
        <v>7289</v>
      </c>
      <c r="E63" s="84">
        <v>3224.66</v>
      </c>
      <c r="F63" s="37">
        <f t="shared" si="0"/>
        <v>44.240087803539581</v>
      </c>
      <c r="G63" s="85">
        <v>7289</v>
      </c>
      <c r="H63" s="32">
        <v>0</v>
      </c>
      <c r="I63" s="22"/>
      <c r="J63">
        <v>0</v>
      </c>
    </row>
    <row r="64" spans="1:10">
      <c r="A64" s="47">
        <v>41</v>
      </c>
      <c r="B64" s="49">
        <v>212003</v>
      </c>
      <c r="C64" s="49" t="s">
        <v>65</v>
      </c>
      <c r="D64" s="83">
        <v>32583</v>
      </c>
      <c r="E64" s="84">
        <v>19166.7</v>
      </c>
      <c r="F64" s="37">
        <f t="shared" si="0"/>
        <v>58.824233495994854</v>
      </c>
      <c r="G64" s="85">
        <v>32583</v>
      </c>
      <c r="H64" s="32">
        <v>0</v>
      </c>
      <c r="I64" s="22"/>
      <c r="J64">
        <v>0</v>
      </c>
    </row>
    <row r="65" spans="1:10">
      <c r="A65" s="47">
        <v>41</v>
      </c>
      <c r="B65" s="49">
        <v>212003</v>
      </c>
      <c r="C65" s="49" t="s">
        <v>66</v>
      </c>
      <c r="D65" s="83">
        <v>9959</v>
      </c>
      <c r="E65" s="84">
        <v>3319.5</v>
      </c>
      <c r="F65" s="37">
        <f t="shared" si="0"/>
        <v>33.331659805201326</v>
      </c>
      <c r="G65" s="85">
        <v>9959</v>
      </c>
      <c r="H65" s="32">
        <v>0</v>
      </c>
      <c r="I65" s="22"/>
      <c r="J65">
        <v>0</v>
      </c>
    </row>
    <row r="66" spans="1:10">
      <c r="A66" s="47">
        <v>41</v>
      </c>
      <c r="B66" s="49">
        <v>212003</v>
      </c>
      <c r="C66" s="49" t="s">
        <v>67</v>
      </c>
      <c r="D66" s="83">
        <v>4</v>
      </c>
      <c r="E66" s="84">
        <v>3.95</v>
      </c>
      <c r="F66" s="37">
        <f t="shared" si="0"/>
        <v>98.75</v>
      </c>
      <c r="G66" s="85">
        <v>4</v>
      </c>
      <c r="H66" s="32">
        <v>0</v>
      </c>
      <c r="I66" s="22"/>
      <c r="J66">
        <v>0</v>
      </c>
    </row>
    <row r="67" spans="1:10">
      <c r="A67" s="33">
        <v>41</v>
      </c>
      <c r="B67" s="34">
        <v>212003</v>
      </c>
      <c r="C67" s="34" t="s">
        <v>68</v>
      </c>
      <c r="D67" s="35">
        <v>0</v>
      </c>
      <c r="E67" s="36">
        <v>0</v>
      </c>
      <c r="F67" s="37" t="e">
        <f t="shared" si="0"/>
        <v>#DIV/0!</v>
      </c>
      <c r="G67" s="38">
        <v>0</v>
      </c>
      <c r="H67" s="32">
        <v>0</v>
      </c>
      <c r="I67" s="22"/>
      <c r="J67">
        <v>0</v>
      </c>
    </row>
    <row r="68" spans="1:10">
      <c r="A68" s="33">
        <v>41</v>
      </c>
      <c r="B68" s="34">
        <v>212003</v>
      </c>
      <c r="C68" s="34" t="s">
        <v>69</v>
      </c>
      <c r="D68" s="86">
        <v>12</v>
      </c>
      <c r="E68" s="36">
        <v>11.95</v>
      </c>
      <c r="F68" s="37">
        <f t="shared" si="0"/>
        <v>99.583333333333329</v>
      </c>
      <c r="G68" s="87">
        <v>12</v>
      </c>
      <c r="H68" s="32">
        <v>0</v>
      </c>
      <c r="I68" s="22"/>
      <c r="J68">
        <v>0</v>
      </c>
    </row>
    <row r="69" spans="1:10" ht="60">
      <c r="A69" s="54">
        <v>41</v>
      </c>
      <c r="B69" s="55">
        <v>212003</v>
      </c>
      <c r="C69" s="55" t="s">
        <v>70</v>
      </c>
      <c r="D69" s="56">
        <v>10000</v>
      </c>
      <c r="E69" s="57">
        <v>1809.86</v>
      </c>
      <c r="F69" s="58">
        <f t="shared" si="0"/>
        <v>18.098600000000001</v>
      </c>
      <c r="G69" s="59">
        <v>7000</v>
      </c>
      <c r="H69" s="88">
        <v>-3000</v>
      </c>
      <c r="I69" s="62" t="s">
        <v>71</v>
      </c>
      <c r="J69" s="68">
        <v>-3000</v>
      </c>
    </row>
    <row r="70" spans="1:10" ht="15.75">
      <c r="A70" s="352" t="s">
        <v>72</v>
      </c>
      <c r="B70" s="353"/>
      <c r="C70" s="353"/>
      <c r="D70" s="39">
        <f>SUM(D71,D74,D78,D88)</f>
        <v>118856</v>
      </c>
      <c r="E70" s="40">
        <f>SUM(E71,E74,E78,E88)</f>
        <v>77682.42</v>
      </c>
      <c r="F70" s="89">
        <f>PRODUCT(E70,100/D70)</f>
        <v>65.358433734939752</v>
      </c>
      <c r="G70" s="42">
        <f>SUM(G71,G74,G78,G88)</f>
        <v>144406</v>
      </c>
      <c r="H70" s="42">
        <f>SUM(H71,H74,H78,H88)</f>
        <v>25550</v>
      </c>
      <c r="I70" s="22"/>
      <c r="J70" s="90">
        <v>15550</v>
      </c>
    </row>
    <row r="71" spans="1:10" ht="15.75">
      <c r="A71" s="354" t="s">
        <v>73</v>
      </c>
      <c r="B71" s="355"/>
      <c r="C71" s="356"/>
      <c r="D71" s="91">
        <f>SUM(D72:D73)</f>
        <v>32403</v>
      </c>
      <c r="E71" s="92">
        <f>SUM(E72:E73)</f>
        <v>15040.32</v>
      </c>
      <c r="F71" s="45">
        <f>PRODUCT(E71,100/D71)</f>
        <v>46.416442921951671</v>
      </c>
      <c r="G71" s="93">
        <f>SUM(G72:G73)</f>
        <v>32403</v>
      </c>
      <c r="H71" s="93">
        <f>SUM(H72:H73)</f>
        <v>0</v>
      </c>
      <c r="I71" s="22"/>
      <c r="J71">
        <v>0</v>
      </c>
    </row>
    <row r="72" spans="1:10">
      <c r="A72" s="47">
        <v>41</v>
      </c>
      <c r="B72" s="49">
        <v>221004</v>
      </c>
      <c r="C72" s="49" t="s">
        <v>74</v>
      </c>
      <c r="D72" s="50">
        <v>10000</v>
      </c>
      <c r="E72" s="51">
        <v>4053.32</v>
      </c>
      <c r="F72" s="37">
        <f t="shared" si="0"/>
        <v>40.533200000000001</v>
      </c>
      <c r="G72" s="52">
        <v>10000</v>
      </c>
      <c r="H72" s="32">
        <v>0</v>
      </c>
      <c r="I72" s="22"/>
      <c r="J72">
        <v>0</v>
      </c>
    </row>
    <row r="73" spans="1:10">
      <c r="A73" s="47">
        <v>41</v>
      </c>
      <c r="B73" s="49">
        <v>221004</v>
      </c>
      <c r="C73" s="49" t="s">
        <v>75</v>
      </c>
      <c r="D73" s="50">
        <v>22403</v>
      </c>
      <c r="E73" s="51">
        <v>10987</v>
      </c>
      <c r="F73" s="37">
        <f t="shared" si="0"/>
        <v>49.042538945676917</v>
      </c>
      <c r="G73" s="52">
        <v>22403</v>
      </c>
      <c r="H73" s="32">
        <v>0</v>
      </c>
      <c r="I73" s="22"/>
      <c r="J73">
        <v>0</v>
      </c>
    </row>
    <row r="74" spans="1:10" ht="15.75">
      <c r="A74" s="354" t="s">
        <v>76</v>
      </c>
      <c r="B74" s="355"/>
      <c r="C74" s="356"/>
      <c r="D74" s="91">
        <f>SUM(D75:D77)</f>
        <v>2550</v>
      </c>
      <c r="E74" s="92">
        <f>SUM(E75:E77)</f>
        <v>819.96</v>
      </c>
      <c r="F74" s="45">
        <f>PRODUCT(E74,100/D74)</f>
        <v>32.15529411764706</v>
      </c>
      <c r="G74" s="93">
        <f>SUM(G75:G77)</f>
        <v>3100</v>
      </c>
      <c r="H74" s="93">
        <f>SUM(H75:H77)</f>
        <v>550</v>
      </c>
      <c r="I74" s="22"/>
      <c r="J74" s="68">
        <v>550</v>
      </c>
    </row>
    <row r="75" spans="1:10">
      <c r="A75" s="33">
        <v>41</v>
      </c>
      <c r="B75" s="34">
        <v>222003</v>
      </c>
      <c r="C75" s="34" t="s">
        <v>77</v>
      </c>
      <c r="D75" s="35">
        <v>500</v>
      </c>
      <c r="E75" s="36">
        <v>219.96</v>
      </c>
      <c r="F75" s="37">
        <f t="shared" si="0"/>
        <v>43.992000000000004</v>
      </c>
      <c r="G75" s="38">
        <v>500</v>
      </c>
      <c r="H75" s="32">
        <v>0</v>
      </c>
      <c r="I75" s="22"/>
      <c r="J75">
        <v>0</v>
      </c>
    </row>
    <row r="76" spans="1:10" ht="43.5">
      <c r="A76" s="54">
        <v>41</v>
      </c>
      <c r="B76" s="55">
        <v>222003</v>
      </c>
      <c r="C76" s="67" t="s">
        <v>78</v>
      </c>
      <c r="D76" s="56">
        <v>50</v>
      </c>
      <c r="E76" s="57">
        <v>600</v>
      </c>
      <c r="F76" s="58">
        <f t="shared" si="0"/>
        <v>1200</v>
      </c>
      <c r="G76" s="59">
        <v>600</v>
      </c>
      <c r="H76" s="60">
        <v>550</v>
      </c>
      <c r="I76" s="62" t="s">
        <v>46</v>
      </c>
      <c r="J76" s="68">
        <v>550</v>
      </c>
    </row>
    <row r="77" spans="1:10">
      <c r="A77" s="94">
        <v>41</v>
      </c>
      <c r="B77" s="34">
        <v>222003</v>
      </c>
      <c r="C77" s="95" t="s">
        <v>79</v>
      </c>
      <c r="D77" s="35">
        <v>2000</v>
      </c>
      <c r="E77" s="36">
        <v>0</v>
      </c>
      <c r="F77" s="37">
        <f t="shared" si="0"/>
        <v>0</v>
      </c>
      <c r="G77" s="38">
        <v>2000</v>
      </c>
      <c r="H77" s="32">
        <v>0</v>
      </c>
      <c r="I77" s="22"/>
      <c r="J77">
        <v>0</v>
      </c>
    </row>
    <row r="78" spans="1:10" ht="15.75">
      <c r="A78" s="354" t="s">
        <v>80</v>
      </c>
      <c r="B78" s="355"/>
      <c r="C78" s="356"/>
      <c r="D78" s="96">
        <f>SUM(D79:D87)</f>
        <v>81576</v>
      </c>
      <c r="E78" s="97">
        <f>SUM(E79:E87)</f>
        <v>59544.95</v>
      </c>
      <c r="F78" s="45">
        <f>PRODUCT(E78,100/D78)</f>
        <v>72.993221045405505</v>
      </c>
      <c r="G78" s="98">
        <f>SUM(G79:G87)</f>
        <v>106576</v>
      </c>
      <c r="H78" s="98">
        <f>SUM(H79:H87)</f>
        <v>25000</v>
      </c>
      <c r="I78" s="22"/>
      <c r="J78" s="68">
        <v>15000</v>
      </c>
    </row>
    <row r="79" spans="1:10">
      <c r="A79" s="33">
        <v>41</v>
      </c>
      <c r="B79" s="34">
        <v>223001</v>
      </c>
      <c r="C79" s="34" t="s">
        <v>81</v>
      </c>
      <c r="D79" s="35">
        <v>632</v>
      </c>
      <c r="E79" s="36">
        <v>325.02</v>
      </c>
      <c r="F79" s="37">
        <f t="shared" ref="F79:F94" si="1">PRODUCT(E79,100/D79)</f>
        <v>51.427215189873415</v>
      </c>
      <c r="G79" s="38">
        <v>632</v>
      </c>
      <c r="H79" s="32">
        <v>0</v>
      </c>
      <c r="I79" s="22"/>
      <c r="J79">
        <v>0</v>
      </c>
    </row>
    <row r="80" spans="1:10">
      <c r="A80" s="33">
        <v>41</v>
      </c>
      <c r="B80" s="34">
        <v>223001</v>
      </c>
      <c r="C80" s="34" t="s">
        <v>82</v>
      </c>
      <c r="D80" s="35">
        <v>5234</v>
      </c>
      <c r="E80" s="36">
        <v>4791.2</v>
      </c>
      <c r="F80" s="37">
        <f t="shared" si="1"/>
        <v>91.539931218953001</v>
      </c>
      <c r="G80" s="38">
        <v>5234</v>
      </c>
      <c r="H80" s="99">
        <v>0</v>
      </c>
      <c r="I80" s="22"/>
      <c r="J80" s="65">
        <v>0</v>
      </c>
    </row>
    <row r="81" spans="1:10">
      <c r="A81" s="47">
        <v>41</v>
      </c>
      <c r="B81" s="49">
        <v>223001</v>
      </c>
      <c r="C81" s="49" t="s">
        <v>83</v>
      </c>
      <c r="D81" s="50">
        <v>28529</v>
      </c>
      <c r="E81" s="51">
        <v>8321.2099999999991</v>
      </c>
      <c r="F81" s="37">
        <f t="shared" si="1"/>
        <v>29.167548809982822</v>
      </c>
      <c r="G81" s="52">
        <v>28529</v>
      </c>
      <c r="H81" s="99">
        <v>0</v>
      </c>
      <c r="I81" s="22"/>
      <c r="J81" s="65">
        <v>0</v>
      </c>
    </row>
    <row r="82" spans="1:10">
      <c r="A82" s="47">
        <v>41</v>
      </c>
      <c r="B82" s="49">
        <v>223001</v>
      </c>
      <c r="C82" s="49" t="s">
        <v>84</v>
      </c>
      <c r="D82" s="50">
        <v>330</v>
      </c>
      <c r="E82" s="51">
        <v>86.28</v>
      </c>
      <c r="F82" s="37">
        <f t="shared" si="1"/>
        <v>26.145454545454548</v>
      </c>
      <c r="G82" s="52">
        <v>330</v>
      </c>
      <c r="H82" s="99">
        <v>0</v>
      </c>
      <c r="I82" s="22"/>
      <c r="J82" s="65">
        <v>0</v>
      </c>
    </row>
    <row r="83" spans="1:10">
      <c r="A83" s="47">
        <v>41</v>
      </c>
      <c r="B83" s="49">
        <v>223001</v>
      </c>
      <c r="C83" s="49" t="s">
        <v>85</v>
      </c>
      <c r="D83" s="50">
        <v>4851</v>
      </c>
      <c r="E83" s="51">
        <v>0</v>
      </c>
      <c r="F83" s="37">
        <f t="shared" si="1"/>
        <v>0</v>
      </c>
      <c r="G83" s="52">
        <v>4851</v>
      </c>
      <c r="H83" s="99">
        <v>0</v>
      </c>
      <c r="I83" s="22"/>
      <c r="J83" s="65">
        <v>0</v>
      </c>
    </row>
    <row r="84" spans="1:10">
      <c r="A84" s="47">
        <v>41</v>
      </c>
      <c r="B84" s="49">
        <v>223001</v>
      </c>
      <c r="C84" s="49" t="s">
        <v>86</v>
      </c>
      <c r="D84" s="50">
        <v>5000</v>
      </c>
      <c r="E84" s="51">
        <v>2912.75</v>
      </c>
      <c r="F84" s="37">
        <f t="shared" si="1"/>
        <v>58.255000000000003</v>
      </c>
      <c r="G84" s="52">
        <v>5000</v>
      </c>
      <c r="H84" s="99">
        <v>0</v>
      </c>
      <c r="I84" s="22"/>
      <c r="J84" s="65">
        <v>0</v>
      </c>
    </row>
    <row r="85" spans="1:10">
      <c r="A85" s="54">
        <v>41</v>
      </c>
      <c r="B85" s="55">
        <v>223001</v>
      </c>
      <c r="C85" s="55" t="s">
        <v>87</v>
      </c>
      <c r="D85" s="59">
        <v>35000</v>
      </c>
      <c r="E85" s="100">
        <v>42535.49</v>
      </c>
      <c r="F85" s="58">
        <f t="shared" si="1"/>
        <v>121.52997142857143</v>
      </c>
      <c r="G85" s="59">
        <v>60000</v>
      </c>
      <c r="H85" s="88">
        <v>25000</v>
      </c>
      <c r="I85" s="61" t="s">
        <v>46</v>
      </c>
      <c r="J85" s="68">
        <v>15000</v>
      </c>
    </row>
    <row r="86" spans="1:10">
      <c r="A86" s="33">
        <v>41</v>
      </c>
      <c r="B86" s="34">
        <v>223001</v>
      </c>
      <c r="C86" s="34" t="s">
        <v>88</v>
      </c>
      <c r="D86" s="101">
        <v>1000</v>
      </c>
      <c r="E86" s="102">
        <v>573</v>
      </c>
      <c r="F86" s="37">
        <f t="shared" si="1"/>
        <v>57.300000000000004</v>
      </c>
      <c r="G86" s="103">
        <v>1000</v>
      </c>
      <c r="H86" s="99">
        <v>0</v>
      </c>
      <c r="I86" s="22"/>
      <c r="J86" s="65">
        <v>0</v>
      </c>
    </row>
    <row r="87" spans="1:10">
      <c r="A87" s="33">
        <v>41</v>
      </c>
      <c r="B87" s="34">
        <v>223001</v>
      </c>
      <c r="C87" s="34" t="s">
        <v>89</v>
      </c>
      <c r="D87" s="101">
        <v>1000</v>
      </c>
      <c r="E87" s="102">
        <v>0</v>
      </c>
      <c r="F87" s="37">
        <f t="shared" si="1"/>
        <v>0</v>
      </c>
      <c r="G87" s="103">
        <v>1000</v>
      </c>
      <c r="H87" s="99">
        <v>0</v>
      </c>
      <c r="I87" s="22"/>
      <c r="J87" s="65">
        <v>0</v>
      </c>
    </row>
    <row r="88" spans="1:10" ht="15.75">
      <c r="A88" s="354" t="s">
        <v>90</v>
      </c>
      <c r="B88" s="355"/>
      <c r="C88" s="356"/>
      <c r="D88" s="96">
        <f>SUM(D89)</f>
        <v>2327</v>
      </c>
      <c r="E88" s="97">
        <f>SUM(E89)</f>
        <v>2277.19</v>
      </c>
      <c r="F88" s="45">
        <f>PRODUCT(E88,100/D88)</f>
        <v>97.859475719810916</v>
      </c>
      <c r="G88" s="98">
        <f>SUM(G89)</f>
        <v>2327</v>
      </c>
      <c r="H88" s="104">
        <v>0</v>
      </c>
      <c r="I88" s="105"/>
      <c r="J88" s="65">
        <v>0</v>
      </c>
    </row>
    <row r="89" spans="1:10">
      <c r="A89" s="33">
        <v>41</v>
      </c>
      <c r="B89" s="34">
        <v>229005</v>
      </c>
      <c r="C89" s="34" t="s">
        <v>91</v>
      </c>
      <c r="D89" s="35">
        <v>2327</v>
      </c>
      <c r="E89" s="36">
        <v>2277.19</v>
      </c>
      <c r="F89" s="37">
        <f t="shared" si="1"/>
        <v>97.859475719810916</v>
      </c>
      <c r="G89" s="38">
        <v>2327</v>
      </c>
      <c r="H89" s="99">
        <v>0</v>
      </c>
      <c r="I89" s="22"/>
      <c r="J89" s="65">
        <v>0</v>
      </c>
    </row>
    <row r="90" spans="1:10" ht="15.75">
      <c r="A90" s="357" t="s">
        <v>92</v>
      </c>
      <c r="B90" s="358"/>
      <c r="C90" s="359"/>
      <c r="D90" s="106">
        <f>SUM(D91:D92)</f>
        <v>700</v>
      </c>
      <c r="E90" s="107">
        <f>SUM(E91:E92)</f>
        <v>282.35000000000002</v>
      </c>
      <c r="F90" s="89">
        <f>PRODUCT(E90,100/D90)</f>
        <v>40.335714285714289</v>
      </c>
      <c r="G90" s="108">
        <f>SUM(G91:G92)</f>
        <v>500</v>
      </c>
      <c r="H90" s="106">
        <f>SUM(H91:H92)</f>
        <v>-200</v>
      </c>
      <c r="I90" s="22"/>
      <c r="J90" s="90">
        <v>-200</v>
      </c>
    </row>
    <row r="91" spans="1:10">
      <c r="A91" s="33">
        <v>41</v>
      </c>
      <c r="B91" s="34">
        <v>243</v>
      </c>
      <c r="C91" s="34" t="s">
        <v>93</v>
      </c>
      <c r="D91" s="86">
        <v>500</v>
      </c>
      <c r="E91" s="36">
        <v>282.35000000000002</v>
      </c>
      <c r="F91" s="37">
        <f t="shared" si="1"/>
        <v>56.470000000000006</v>
      </c>
      <c r="G91" s="87">
        <v>500</v>
      </c>
      <c r="H91" s="99">
        <v>0</v>
      </c>
      <c r="I91" s="22"/>
      <c r="J91" s="65">
        <v>0</v>
      </c>
    </row>
    <row r="92" spans="1:10" ht="41.45" customHeight="1">
      <c r="A92" s="54">
        <v>41</v>
      </c>
      <c r="B92" s="55">
        <v>244</v>
      </c>
      <c r="C92" s="55" t="s">
        <v>94</v>
      </c>
      <c r="D92" s="109">
        <v>200</v>
      </c>
      <c r="E92" s="57">
        <v>0</v>
      </c>
      <c r="F92" s="58">
        <f t="shared" si="1"/>
        <v>0</v>
      </c>
      <c r="G92" s="110">
        <v>0</v>
      </c>
      <c r="H92" s="60">
        <v>-200</v>
      </c>
      <c r="I92" s="62" t="s">
        <v>95</v>
      </c>
      <c r="J92" s="65">
        <v>-200</v>
      </c>
    </row>
    <row r="93" spans="1:10" ht="15.75">
      <c r="A93" s="357" t="s">
        <v>96</v>
      </c>
      <c r="B93" s="358"/>
      <c r="C93" s="359"/>
      <c r="D93" s="39">
        <f>SUM(D94:D94)</f>
        <v>2000</v>
      </c>
      <c r="E93" s="40">
        <f>SUM(E94:E94)</f>
        <v>746.14</v>
      </c>
      <c r="F93" s="89">
        <f>PRODUCT(E93,100/D93)</f>
        <v>37.307000000000002</v>
      </c>
      <c r="G93" s="42">
        <f>SUM(G94:G94)</f>
        <v>1000</v>
      </c>
      <c r="H93" s="42">
        <f>SUM(H94:H94)</f>
        <v>-1000</v>
      </c>
      <c r="I93" s="22"/>
      <c r="J93" s="90">
        <v>-1000</v>
      </c>
    </row>
    <row r="94" spans="1:10" ht="33" customHeight="1" thickBot="1">
      <c r="A94" s="54">
        <v>41</v>
      </c>
      <c r="B94" s="55">
        <v>292008</v>
      </c>
      <c r="C94" s="55" t="s">
        <v>97</v>
      </c>
      <c r="D94" s="56">
        <v>2000</v>
      </c>
      <c r="E94" s="57">
        <v>746.14</v>
      </c>
      <c r="F94" s="58">
        <f t="shared" si="1"/>
        <v>37.307000000000002</v>
      </c>
      <c r="G94" s="59">
        <v>1000</v>
      </c>
      <c r="H94" s="60">
        <v>-1000</v>
      </c>
      <c r="I94" s="62" t="s">
        <v>98</v>
      </c>
      <c r="J94" s="65">
        <v>-1000</v>
      </c>
    </row>
    <row r="95" spans="1:10" ht="18.75" thickBot="1">
      <c r="A95" s="335" t="s">
        <v>99</v>
      </c>
      <c r="B95" s="336"/>
      <c r="C95" s="337"/>
      <c r="D95" s="23">
        <f>SUM(D96,D99)</f>
        <v>1086695</v>
      </c>
      <c r="E95" s="24">
        <f>SUM(E96,E99)</f>
        <v>528325.08000000007</v>
      </c>
      <c r="F95" s="77">
        <f>PRODUCT(E95,100/D95)</f>
        <v>48.617604755704228</v>
      </c>
      <c r="G95" s="26">
        <f>SUM(G96,G99)</f>
        <v>1091297</v>
      </c>
      <c r="H95" s="26">
        <f>SUM(H96,H99)</f>
        <v>4602</v>
      </c>
      <c r="I95" s="22"/>
      <c r="J95" s="27">
        <f>SUM(J96,J99)</f>
        <v>9330</v>
      </c>
    </row>
    <row r="96" spans="1:10" ht="15.75">
      <c r="A96" s="360" t="s">
        <v>100</v>
      </c>
      <c r="B96" s="361"/>
      <c r="C96" s="362"/>
      <c r="D96" s="111">
        <v>0</v>
      </c>
      <c r="E96" s="112">
        <f>SUM(E97:E98)</f>
        <v>600</v>
      </c>
      <c r="F96" s="89" t="e">
        <f>PRODUCT(E96,100/D96)</f>
        <v>#DIV/0!</v>
      </c>
      <c r="G96" s="113">
        <f>SUM(G97:G98)</f>
        <v>1400</v>
      </c>
      <c r="H96" s="113">
        <f>SUM(H97:H98)</f>
        <v>1400</v>
      </c>
      <c r="I96" s="22"/>
      <c r="J96" s="68">
        <f>SUM(J97:J98)</f>
        <v>1400</v>
      </c>
    </row>
    <row r="97" spans="1:10" ht="30" customHeight="1">
      <c r="A97" s="114">
        <v>111</v>
      </c>
      <c r="B97" s="115">
        <v>311</v>
      </c>
      <c r="C97" s="116" t="s">
        <v>101</v>
      </c>
      <c r="D97" s="56">
        <v>0</v>
      </c>
      <c r="E97" s="57">
        <v>0</v>
      </c>
      <c r="F97" s="58" t="e">
        <f t="shared" ref="F97:F132" si="2">PRODUCT(E97,100/D97)</f>
        <v>#DIV/0!</v>
      </c>
      <c r="G97" s="59">
        <v>800</v>
      </c>
      <c r="H97" s="60">
        <v>800</v>
      </c>
      <c r="I97" s="62" t="s">
        <v>102</v>
      </c>
      <c r="J97">
        <v>800</v>
      </c>
    </row>
    <row r="98" spans="1:10">
      <c r="A98" s="54">
        <v>111</v>
      </c>
      <c r="B98" s="55">
        <v>311</v>
      </c>
      <c r="C98" s="55" t="s">
        <v>103</v>
      </c>
      <c r="D98" s="109">
        <v>0</v>
      </c>
      <c r="E98" s="57">
        <v>600</v>
      </c>
      <c r="F98" s="58" t="e">
        <f t="shared" si="2"/>
        <v>#DIV/0!</v>
      </c>
      <c r="G98" s="110">
        <v>600</v>
      </c>
      <c r="H98" s="60">
        <v>600</v>
      </c>
      <c r="I98" s="62" t="s">
        <v>104</v>
      </c>
      <c r="J98">
        <v>600</v>
      </c>
    </row>
    <row r="99" spans="1:10" ht="15.75">
      <c r="A99" s="341" t="s">
        <v>105</v>
      </c>
      <c r="B99" s="342"/>
      <c r="C99" s="343"/>
      <c r="D99" s="39">
        <f>SUM(D100:D132)</f>
        <v>1086695</v>
      </c>
      <c r="E99" s="40">
        <f>SUM(E100:E132)</f>
        <v>527725.08000000007</v>
      </c>
      <c r="F99" s="89">
        <f>PRODUCT(E99,100/D99)</f>
        <v>48.562391471388025</v>
      </c>
      <c r="G99" s="42">
        <f>SUM(G100:G132)</f>
        <v>1089897</v>
      </c>
      <c r="H99" s="42">
        <f>SUM(H100:H132)</f>
        <v>3202</v>
      </c>
      <c r="I99" s="22"/>
      <c r="J99" s="68">
        <f>SUM(J100:J133)</f>
        <v>7930</v>
      </c>
    </row>
    <row r="100" spans="1:10">
      <c r="A100" s="47">
        <v>111</v>
      </c>
      <c r="B100" s="49">
        <v>312001</v>
      </c>
      <c r="C100" s="49" t="s">
        <v>106</v>
      </c>
      <c r="D100" s="50">
        <v>9800</v>
      </c>
      <c r="E100" s="51">
        <v>5051</v>
      </c>
      <c r="F100" s="37">
        <f t="shared" si="2"/>
        <v>51.54081632653061</v>
      </c>
      <c r="G100" s="52">
        <v>9800</v>
      </c>
      <c r="H100" s="117">
        <v>0</v>
      </c>
      <c r="I100" s="22"/>
      <c r="J100">
        <v>0</v>
      </c>
    </row>
    <row r="101" spans="1:10">
      <c r="A101" s="47">
        <v>111</v>
      </c>
      <c r="B101" s="49">
        <v>312001</v>
      </c>
      <c r="C101" s="49" t="s">
        <v>107</v>
      </c>
      <c r="D101" s="50">
        <v>2200</v>
      </c>
      <c r="E101" s="51">
        <v>747</v>
      </c>
      <c r="F101" s="37">
        <f t="shared" si="2"/>
        <v>33.954545454545453</v>
      </c>
      <c r="G101" s="52">
        <v>2200</v>
      </c>
      <c r="H101" s="117">
        <v>0</v>
      </c>
      <c r="I101" s="22"/>
      <c r="J101">
        <v>0</v>
      </c>
    </row>
    <row r="102" spans="1:10">
      <c r="A102" s="33">
        <v>111</v>
      </c>
      <c r="B102" s="34">
        <v>312001</v>
      </c>
      <c r="C102" s="34" t="s">
        <v>108</v>
      </c>
      <c r="D102" s="35">
        <v>1000</v>
      </c>
      <c r="E102" s="36">
        <v>315.02999999999997</v>
      </c>
      <c r="F102" s="37">
        <f t="shared" si="2"/>
        <v>31.503</v>
      </c>
      <c r="G102" s="38">
        <v>1000</v>
      </c>
      <c r="H102" s="117">
        <v>0</v>
      </c>
      <c r="I102" s="22"/>
      <c r="J102">
        <v>0</v>
      </c>
    </row>
    <row r="103" spans="1:10">
      <c r="A103" s="33">
        <v>111</v>
      </c>
      <c r="B103" s="34">
        <v>312001</v>
      </c>
      <c r="C103" s="34" t="s">
        <v>109</v>
      </c>
      <c r="D103" s="35">
        <v>905913</v>
      </c>
      <c r="E103" s="36">
        <v>455003</v>
      </c>
      <c r="F103" s="37">
        <f t="shared" si="2"/>
        <v>50.225904695042459</v>
      </c>
      <c r="G103" s="38">
        <v>905913</v>
      </c>
      <c r="H103" s="117">
        <v>0</v>
      </c>
      <c r="I103" s="22"/>
      <c r="J103">
        <v>0</v>
      </c>
    </row>
    <row r="104" spans="1:10" ht="28.5" customHeight="1">
      <c r="A104" s="33">
        <v>111</v>
      </c>
      <c r="B104" s="34">
        <v>312001</v>
      </c>
      <c r="C104" s="66" t="s">
        <v>110</v>
      </c>
      <c r="D104" s="118">
        <v>3100</v>
      </c>
      <c r="E104" s="119">
        <v>0</v>
      </c>
      <c r="F104" s="37">
        <f t="shared" si="2"/>
        <v>0</v>
      </c>
      <c r="G104" s="120">
        <v>3100</v>
      </c>
      <c r="H104" s="117">
        <v>0</v>
      </c>
      <c r="I104" s="22"/>
      <c r="J104">
        <v>0</v>
      </c>
    </row>
    <row r="105" spans="1:10">
      <c r="A105" s="33"/>
      <c r="B105" s="34">
        <v>312001</v>
      </c>
      <c r="C105" s="66" t="s">
        <v>111</v>
      </c>
      <c r="D105" s="118">
        <v>3600</v>
      </c>
      <c r="E105" s="119">
        <v>1800</v>
      </c>
      <c r="F105" s="37">
        <f t="shared" si="2"/>
        <v>50</v>
      </c>
      <c r="G105" s="120">
        <v>3600</v>
      </c>
      <c r="H105" s="117">
        <v>0</v>
      </c>
      <c r="I105" s="22"/>
      <c r="J105">
        <v>0</v>
      </c>
    </row>
    <row r="106" spans="1:10">
      <c r="A106" s="33">
        <v>111</v>
      </c>
      <c r="B106" s="34">
        <v>312001</v>
      </c>
      <c r="C106" s="34" t="s">
        <v>112</v>
      </c>
      <c r="D106" s="121">
        <v>8129</v>
      </c>
      <c r="E106" s="122">
        <v>0</v>
      </c>
      <c r="F106" s="37">
        <f t="shared" si="2"/>
        <v>0</v>
      </c>
      <c r="G106" s="123">
        <v>8129</v>
      </c>
      <c r="H106" s="117">
        <v>0</v>
      </c>
      <c r="I106" s="22"/>
      <c r="J106">
        <v>0</v>
      </c>
    </row>
    <row r="107" spans="1:10">
      <c r="A107" s="33">
        <v>111</v>
      </c>
      <c r="B107" s="34">
        <v>312001</v>
      </c>
      <c r="C107" s="34" t="s">
        <v>113</v>
      </c>
      <c r="D107" s="35">
        <v>3480</v>
      </c>
      <c r="E107" s="36">
        <v>2445.92</v>
      </c>
      <c r="F107" s="37">
        <f t="shared" si="2"/>
        <v>70.285057471264366</v>
      </c>
      <c r="G107" s="38">
        <v>3480</v>
      </c>
      <c r="H107" s="117">
        <v>0</v>
      </c>
      <c r="I107" s="22"/>
      <c r="J107">
        <v>0</v>
      </c>
    </row>
    <row r="108" spans="1:10">
      <c r="A108" s="33">
        <v>111</v>
      </c>
      <c r="B108" s="34">
        <v>312001</v>
      </c>
      <c r="C108" s="34" t="s">
        <v>114</v>
      </c>
      <c r="D108" s="35">
        <v>25484</v>
      </c>
      <c r="E108" s="36">
        <v>19227</v>
      </c>
      <c r="F108" s="37">
        <f t="shared" si="2"/>
        <v>75.447339507141734</v>
      </c>
      <c r="G108" s="38">
        <v>25484</v>
      </c>
      <c r="H108" s="117">
        <v>0</v>
      </c>
      <c r="I108" s="22"/>
      <c r="J108">
        <v>0</v>
      </c>
    </row>
    <row r="109" spans="1:10">
      <c r="A109" s="33">
        <v>111</v>
      </c>
      <c r="B109" s="34">
        <v>312001</v>
      </c>
      <c r="C109" s="34" t="s">
        <v>115</v>
      </c>
      <c r="D109" s="35">
        <v>10920</v>
      </c>
      <c r="E109" s="36">
        <v>5459</v>
      </c>
      <c r="F109" s="37">
        <f t="shared" si="2"/>
        <v>49.990842490842496</v>
      </c>
      <c r="G109" s="38">
        <v>10920</v>
      </c>
      <c r="H109" s="117">
        <v>0</v>
      </c>
      <c r="I109" s="22"/>
      <c r="J109">
        <v>0</v>
      </c>
    </row>
    <row r="110" spans="1:10">
      <c r="A110" s="33">
        <v>111</v>
      </c>
      <c r="B110" s="34">
        <v>312001</v>
      </c>
      <c r="C110" s="34" t="s">
        <v>116</v>
      </c>
      <c r="D110" s="35">
        <v>12158</v>
      </c>
      <c r="E110" s="36">
        <v>6484</v>
      </c>
      <c r="F110" s="37">
        <f t="shared" si="2"/>
        <v>53.331139990129948</v>
      </c>
      <c r="G110" s="38">
        <v>12158</v>
      </c>
      <c r="H110" s="117">
        <v>0</v>
      </c>
      <c r="I110" s="22"/>
      <c r="J110">
        <v>0</v>
      </c>
    </row>
    <row r="111" spans="1:10">
      <c r="A111" s="47">
        <v>111</v>
      </c>
      <c r="B111" s="49">
        <v>312001</v>
      </c>
      <c r="C111" s="49" t="s">
        <v>117</v>
      </c>
      <c r="D111" s="50">
        <v>7164</v>
      </c>
      <c r="E111" s="51">
        <v>3582</v>
      </c>
      <c r="F111" s="37">
        <f t="shared" si="2"/>
        <v>50</v>
      </c>
      <c r="G111" s="52">
        <v>7164</v>
      </c>
      <c r="H111" s="117">
        <v>0</v>
      </c>
      <c r="I111" s="22"/>
      <c r="J111">
        <v>0</v>
      </c>
    </row>
    <row r="112" spans="1:10">
      <c r="A112" s="47">
        <v>111</v>
      </c>
      <c r="B112" s="49">
        <v>312001</v>
      </c>
      <c r="C112" s="49" t="s">
        <v>118</v>
      </c>
      <c r="D112" s="50">
        <v>833</v>
      </c>
      <c r="E112" s="51">
        <v>832.77</v>
      </c>
      <c r="F112" s="37">
        <f t="shared" si="2"/>
        <v>99.972388955582232</v>
      </c>
      <c r="G112" s="52">
        <v>833</v>
      </c>
      <c r="H112" s="117">
        <v>0</v>
      </c>
      <c r="I112" s="22"/>
      <c r="J112">
        <v>0</v>
      </c>
    </row>
    <row r="113" spans="1:10">
      <c r="A113" s="47">
        <v>111</v>
      </c>
      <c r="B113" s="49">
        <v>312001</v>
      </c>
      <c r="C113" s="49" t="s">
        <v>119</v>
      </c>
      <c r="D113" s="50">
        <v>403</v>
      </c>
      <c r="E113" s="51">
        <v>402.87</v>
      </c>
      <c r="F113" s="37">
        <f t="shared" si="2"/>
        <v>99.967741935483872</v>
      </c>
      <c r="G113" s="52">
        <v>403</v>
      </c>
      <c r="H113" s="117">
        <v>0</v>
      </c>
      <c r="I113" s="22"/>
      <c r="J113">
        <v>0</v>
      </c>
    </row>
    <row r="114" spans="1:10">
      <c r="A114" s="47">
        <v>111</v>
      </c>
      <c r="B114" s="49">
        <v>312001</v>
      </c>
      <c r="C114" s="49" t="s">
        <v>120</v>
      </c>
      <c r="D114" s="50">
        <v>8762</v>
      </c>
      <c r="E114" s="51">
        <v>4380.8999999999996</v>
      </c>
      <c r="F114" s="37">
        <f t="shared" si="2"/>
        <v>49.998858708057519</v>
      </c>
      <c r="G114" s="52">
        <v>8762</v>
      </c>
      <c r="H114" s="117">
        <v>0</v>
      </c>
      <c r="I114" s="22"/>
      <c r="J114">
        <v>0</v>
      </c>
    </row>
    <row r="115" spans="1:10">
      <c r="A115" s="47">
        <v>111</v>
      </c>
      <c r="B115" s="49">
        <v>312001</v>
      </c>
      <c r="C115" s="49" t="s">
        <v>121</v>
      </c>
      <c r="D115" s="50">
        <v>2542</v>
      </c>
      <c r="E115" s="51">
        <v>1271</v>
      </c>
      <c r="F115" s="37">
        <f t="shared" si="2"/>
        <v>50</v>
      </c>
      <c r="G115" s="52">
        <v>2542</v>
      </c>
      <c r="H115" s="117">
        <v>0</v>
      </c>
      <c r="I115" s="22"/>
      <c r="J115">
        <v>0</v>
      </c>
    </row>
    <row r="116" spans="1:10" ht="30">
      <c r="A116" s="54">
        <v>111</v>
      </c>
      <c r="B116" s="55">
        <v>312001</v>
      </c>
      <c r="C116" s="67" t="s">
        <v>122</v>
      </c>
      <c r="D116" s="56">
        <v>703</v>
      </c>
      <c r="E116" s="57">
        <v>667.02</v>
      </c>
      <c r="F116" s="58">
        <f t="shared" si="2"/>
        <v>94.881934566145091</v>
      </c>
      <c r="G116" s="59">
        <v>667</v>
      </c>
      <c r="H116" s="60">
        <v>-36</v>
      </c>
      <c r="I116" s="62" t="s">
        <v>46</v>
      </c>
      <c r="J116">
        <v>-36</v>
      </c>
    </row>
    <row r="117" spans="1:10" ht="30">
      <c r="A117" s="54">
        <v>111</v>
      </c>
      <c r="B117" s="55">
        <v>312001</v>
      </c>
      <c r="C117" s="67" t="s">
        <v>123</v>
      </c>
      <c r="D117" s="56">
        <v>990</v>
      </c>
      <c r="E117" s="57">
        <v>1301.4000000000001</v>
      </c>
      <c r="F117" s="58">
        <f t="shared" si="2"/>
        <v>131.45454545454547</v>
      </c>
      <c r="G117" s="59">
        <v>1600</v>
      </c>
      <c r="H117" s="60">
        <v>610</v>
      </c>
      <c r="I117" s="62" t="s">
        <v>124</v>
      </c>
      <c r="J117">
        <v>610</v>
      </c>
    </row>
    <row r="118" spans="1:10" ht="29.25">
      <c r="A118" s="124">
        <v>111</v>
      </c>
      <c r="B118" s="125">
        <v>312001</v>
      </c>
      <c r="C118" s="126" t="s">
        <v>125</v>
      </c>
      <c r="D118" s="50">
        <v>13166</v>
      </c>
      <c r="E118" s="51">
        <v>0</v>
      </c>
      <c r="F118" s="37">
        <f t="shared" si="2"/>
        <v>0</v>
      </c>
      <c r="G118" s="52">
        <v>13166</v>
      </c>
      <c r="H118" s="32">
        <v>0</v>
      </c>
      <c r="I118" s="22"/>
      <c r="J118">
        <v>0</v>
      </c>
    </row>
    <row r="119" spans="1:10">
      <c r="A119" s="124">
        <v>111</v>
      </c>
      <c r="B119" s="127">
        <v>312001</v>
      </c>
      <c r="C119" s="128" t="s">
        <v>126</v>
      </c>
      <c r="D119" s="35">
        <v>0</v>
      </c>
      <c r="E119" s="36">
        <v>0</v>
      </c>
      <c r="F119" s="37" t="e">
        <f t="shared" si="2"/>
        <v>#DIV/0!</v>
      </c>
      <c r="G119" s="38">
        <v>0</v>
      </c>
      <c r="H119" s="32">
        <v>0</v>
      </c>
      <c r="I119" s="22"/>
      <c r="J119">
        <v>0</v>
      </c>
    </row>
    <row r="120" spans="1:10" ht="28.9" customHeight="1">
      <c r="A120" s="129"/>
      <c r="B120" s="130">
        <v>312001</v>
      </c>
      <c r="C120" s="131" t="s">
        <v>127</v>
      </c>
      <c r="D120" s="132">
        <v>0</v>
      </c>
      <c r="E120" s="133">
        <v>5290.96</v>
      </c>
      <c r="F120" s="58" t="e">
        <f t="shared" si="2"/>
        <v>#DIV/0!</v>
      </c>
      <c r="G120" s="134">
        <v>5291</v>
      </c>
      <c r="H120" s="60">
        <v>5291</v>
      </c>
      <c r="I120" s="62" t="s">
        <v>128</v>
      </c>
      <c r="J120">
        <v>5291</v>
      </c>
    </row>
    <row r="121" spans="1:10" ht="18.600000000000001" customHeight="1">
      <c r="A121" s="135">
        <v>111</v>
      </c>
      <c r="B121" s="127">
        <v>312001</v>
      </c>
      <c r="C121" s="136" t="s">
        <v>129</v>
      </c>
      <c r="D121" s="137">
        <v>2675</v>
      </c>
      <c r="E121" s="138">
        <v>2674.77</v>
      </c>
      <c r="F121" s="37">
        <f t="shared" si="2"/>
        <v>99.991401869158864</v>
      </c>
      <c r="G121" s="139">
        <v>2675</v>
      </c>
      <c r="H121" s="32">
        <v>0</v>
      </c>
      <c r="I121" s="22"/>
      <c r="J121">
        <v>0</v>
      </c>
    </row>
    <row r="122" spans="1:10">
      <c r="A122" s="135">
        <v>111</v>
      </c>
      <c r="B122" s="127">
        <v>312001</v>
      </c>
      <c r="C122" s="136" t="s">
        <v>130</v>
      </c>
      <c r="D122" s="137">
        <v>11584</v>
      </c>
      <c r="E122" s="138">
        <v>0</v>
      </c>
      <c r="F122" s="37">
        <f t="shared" si="2"/>
        <v>0</v>
      </c>
      <c r="G122" s="139">
        <v>11584</v>
      </c>
      <c r="H122" s="32">
        <v>0</v>
      </c>
      <c r="I122" s="22"/>
      <c r="J122">
        <v>0</v>
      </c>
    </row>
    <row r="123" spans="1:10" ht="41.45" customHeight="1">
      <c r="A123" s="129">
        <v>111</v>
      </c>
      <c r="B123" s="130">
        <v>312001</v>
      </c>
      <c r="C123" s="140" t="s">
        <v>131</v>
      </c>
      <c r="D123" s="132">
        <v>20824</v>
      </c>
      <c r="E123" s="133">
        <v>10789.44</v>
      </c>
      <c r="F123" s="58">
        <f t="shared" si="2"/>
        <v>51.812524010756825</v>
      </c>
      <c r="G123" s="134">
        <v>10790</v>
      </c>
      <c r="H123" s="60">
        <v>-10034</v>
      </c>
      <c r="I123" s="141" t="s">
        <v>132</v>
      </c>
      <c r="J123">
        <v>0</v>
      </c>
    </row>
    <row r="124" spans="1:10" ht="39.6" customHeight="1">
      <c r="A124" s="129">
        <v>111</v>
      </c>
      <c r="B124" s="130">
        <v>312001</v>
      </c>
      <c r="C124" s="140" t="s">
        <v>133</v>
      </c>
      <c r="D124" s="132"/>
      <c r="E124" s="133"/>
      <c r="F124" s="58"/>
      <c r="G124" s="134">
        <v>8915</v>
      </c>
      <c r="H124" s="60">
        <v>8915</v>
      </c>
      <c r="I124" s="141" t="s">
        <v>132</v>
      </c>
    </row>
    <row r="125" spans="1:10" ht="28.15" customHeight="1">
      <c r="A125" s="129">
        <v>111</v>
      </c>
      <c r="B125" s="130">
        <v>312001</v>
      </c>
      <c r="C125" s="131" t="s">
        <v>134</v>
      </c>
      <c r="D125" s="132">
        <v>6560</v>
      </c>
      <c r="E125" s="133">
        <v>0</v>
      </c>
      <c r="F125" s="58">
        <f t="shared" si="2"/>
        <v>0</v>
      </c>
      <c r="G125" s="134">
        <v>0</v>
      </c>
      <c r="H125" s="60">
        <v>-6560</v>
      </c>
      <c r="I125" s="62" t="s">
        <v>135</v>
      </c>
    </row>
    <row r="126" spans="1:10" ht="29.25">
      <c r="A126" s="135">
        <v>111</v>
      </c>
      <c r="B126" s="127">
        <v>312001</v>
      </c>
      <c r="C126" s="136" t="s">
        <v>136</v>
      </c>
      <c r="D126" s="137">
        <v>0</v>
      </c>
      <c r="E126" s="138">
        <v>0</v>
      </c>
      <c r="F126" s="37" t="e">
        <f t="shared" si="2"/>
        <v>#DIV/0!</v>
      </c>
      <c r="G126" s="139">
        <v>0</v>
      </c>
      <c r="H126" s="32">
        <v>0</v>
      </c>
      <c r="I126" s="22"/>
    </row>
    <row r="127" spans="1:10" ht="29.25">
      <c r="A127" s="135">
        <v>111</v>
      </c>
      <c r="B127" s="127">
        <v>312001</v>
      </c>
      <c r="C127" s="136" t="s">
        <v>137</v>
      </c>
      <c r="D127" s="137">
        <v>7047</v>
      </c>
      <c r="E127" s="138">
        <v>0</v>
      </c>
      <c r="F127" s="37">
        <f t="shared" si="2"/>
        <v>0</v>
      </c>
      <c r="G127" s="139">
        <v>7047</v>
      </c>
      <c r="H127" s="32">
        <v>0</v>
      </c>
      <c r="I127" s="22"/>
    </row>
    <row r="128" spans="1:10" ht="29.45" customHeight="1">
      <c r="A128" s="129">
        <v>111</v>
      </c>
      <c r="B128" s="130">
        <v>312001</v>
      </c>
      <c r="C128" s="140" t="s">
        <v>138</v>
      </c>
      <c r="D128" s="132"/>
      <c r="E128" s="133"/>
      <c r="F128" s="58"/>
      <c r="G128" s="134">
        <v>2988</v>
      </c>
      <c r="H128" s="60">
        <v>2988</v>
      </c>
      <c r="I128" s="62" t="s">
        <v>139</v>
      </c>
      <c r="J128">
        <v>2988</v>
      </c>
    </row>
    <row r="129" spans="1:10" ht="29.25">
      <c r="A129" s="135">
        <v>111</v>
      </c>
      <c r="B129" s="127">
        <v>312001</v>
      </c>
      <c r="C129" s="136" t="s">
        <v>140</v>
      </c>
      <c r="D129" s="137">
        <v>0</v>
      </c>
      <c r="E129" s="138">
        <v>0</v>
      </c>
      <c r="F129" s="37" t="e">
        <f t="shared" si="2"/>
        <v>#DIV/0!</v>
      </c>
      <c r="G129" s="139">
        <v>0</v>
      </c>
      <c r="H129" s="32">
        <v>0</v>
      </c>
      <c r="I129" s="22"/>
      <c r="J129">
        <v>0</v>
      </c>
    </row>
    <row r="130" spans="1:10" ht="45" customHeight="1">
      <c r="A130" s="142">
        <v>111</v>
      </c>
      <c r="B130" s="143">
        <v>312001</v>
      </c>
      <c r="C130" s="67" t="s">
        <v>141</v>
      </c>
      <c r="D130" s="56">
        <v>11937</v>
      </c>
      <c r="E130" s="57">
        <v>0</v>
      </c>
      <c r="F130" s="58">
        <f t="shared" si="2"/>
        <v>0</v>
      </c>
      <c r="G130" s="59">
        <v>11014</v>
      </c>
      <c r="H130" s="60">
        <v>-923</v>
      </c>
      <c r="I130" s="62" t="s">
        <v>142</v>
      </c>
      <c r="J130">
        <v>-923</v>
      </c>
    </row>
    <row r="131" spans="1:10" ht="46.9" customHeight="1">
      <c r="A131" s="129">
        <v>111</v>
      </c>
      <c r="B131" s="143">
        <v>312001</v>
      </c>
      <c r="C131" s="67" t="s">
        <v>143</v>
      </c>
      <c r="D131" s="56"/>
      <c r="E131" s="57"/>
      <c r="F131" s="58"/>
      <c r="G131" s="59">
        <v>3215</v>
      </c>
      <c r="H131" s="60">
        <v>3215</v>
      </c>
      <c r="I131" s="62" t="s">
        <v>144</v>
      </c>
    </row>
    <row r="132" spans="1:10" ht="70.150000000000006" customHeight="1">
      <c r="A132" s="129">
        <v>111</v>
      </c>
      <c r="B132" s="143">
        <v>312001</v>
      </c>
      <c r="C132" s="67" t="s">
        <v>145</v>
      </c>
      <c r="D132" s="56">
        <v>5721</v>
      </c>
      <c r="E132" s="57"/>
      <c r="F132" s="58">
        <f t="shared" si="2"/>
        <v>1.7479461632581718E-2</v>
      </c>
      <c r="G132" s="59">
        <v>5457</v>
      </c>
      <c r="H132" s="144">
        <v>-264</v>
      </c>
      <c r="I132" s="62" t="s">
        <v>146</v>
      </c>
      <c r="J132">
        <v>0</v>
      </c>
    </row>
    <row r="133" spans="1:10" ht="15.75" thickBot="1">
      <c r="A133" s="145"/>
      <c r="B133" s="146"/>
      <c r="C133" s="146"/>
      <c r="D133" s="147"/>
      <c r="E133" s="147"/>
      <c r="F133" s="148"/>
      <c r="G133" s="149"/>
      <c r="H133" s="150"/>
      <c r="I133" s="22"/>
    </row>
    <row r="134" spans="1:10" ht="16.5" thickTop="1" thickBot="1">
      <c r="A134" s="151"/>
      <c r="B134" s="152"/>
      <c r="C134" s="152"/>
      <c r="D134" s="153"/>
      <c r="E134" s="153"/>
      <c r="F134" s="154"/>
      <c r="H134" s="155"/>
      <c r="I134" s="105"/>
    </row>
    <row r="135" spans="1:10" ht="17.25" thickTop="1" thickBot="1">
      <c r="A135" s="347" t="s">
        <v>147</v>
      </c>
      <c r="B135" s="348"/>
      <c r="C135" s="349"/>
      <c r="D135" s="156">
        <v>0</v>
      </c>
      <c r="E135" s="157"/>
      <c r="F135" s="157"/>
      <c r="G135" s="158">
        <v>0</v>
      </c>
      <c r="H135" s="159">
        <v>0</v>
      </c>
      <c r="I135" s="22"/>
    </row>
    <row r="136" spans="1:10">
      <c r="A136" s="369" t="s">
        <v>148</v>
      </c>
      <c r="B136" s="370"/>
      <c r="C136" s="370"/>
      <c r="D136" s="160"/>
      <c r="E136" s="160"/>
      <c r="F136" s="161"/>
      <c r="G136" s="160"/>
      <c r="H136" s="160"/>
      <c r="I136" s="105"/>
    </row>
    <row r="137" spans="1:10" ht="15.75" thickBot="1">
      <c r="A137" s="162"/>
      <c r="B137" s="163"/>
      <c r="C137" s="163"/>
      <c r="D137" s="164"/>
      <c r="E137" s="164"/>
      <c r="F137" s="164"/>
      <c r="G137" s="164"/>
      <c r="H137" s="165"/>
      <c r="I137" s="105"/>
    </row>
    <row r="138" spans="1:10" ht="16.5" thickBot="1">
      <c r="A138" s="366" t="s">
        <v>149</v>
      </c>
      <c r="B138" s="367"/>
      <c r="C138" s="368"/>
      <c r="D138" s="166"/>
      <c r="E138" s="166"/>
      <c r="F138" s="167"/>
      <c r="G138" s="168">
        <v>0</v>
      </c>
      <c r="H138" s="169">
        <v>0</v>
      </c>
      <c r="I138" s="105"/>
    </row>
    <row r="139" spans="1:10" ht="15.75" thickBot="1">
      <c r="A139" s="170"/>
      <c r="B139" s="171"/>
      <c r="C139" s="171"/>
      <c r="D139" s="172"/>
      <c r="E139" s="172"/>
      <c r="F139" s="172"/>
      <c r="G139" s="172"/>
      <c r="H139" s="172"/>
      <c r="I139" s="105"/>
    </row>
    <row r="140" spans="1:10" ht="19.5" thickTop="1" thickBot="1">
      <c r="A140" s="371" t="s">
        <v>150</v>
      </c>
      <c r="B140" s="372"/>
      <c r="C140" s="372"/>
      <c r="D140" s="173">
        <f>SUM(D138,D135,D95,D57,D37)</f>
        <v>3670686</v>
      </c>
      <c r="E140" s="174">
        <f>SUM(E95,E57,E37)</f>
        <v>1847810.12</v>
      </c>
      <c r="F140" s="175">
        <f>PRODUCT(E140,100/D140)</f>
        <v>50.339640056381839</v>
      </c>
      <c r="G140" s="176">
        <f>SUM(G138,G135,G95,G57,G37)</f>
        <v>3674490</v>
      </c>
      <c r="H140" s="176">
        <f>SUM(H138,H135,H95,H57,H37)</f>
        <v>3804</v>
      </c>
      <c r="I140" s="22"/>
      <c r="J140" s="177">
        <v>-384</v>
      </c>
    </row>
    <row r="141" spans="1:10" ht="16.5" thickTop="1" thickBot="1">
      <c r="A141" s="178"/>
      <c r="B141" s="179"/>
      <c r="C141" s="179"/>
      <c r="F141" s="180"/>
      <c r="H141" s="117"/>
      <c r="I141" s="22"/>
    </row>
    <row r="142" spans="1:10" ht="81.75" customHeight="1" thickTop="1" thickBot="1">
      <c r="A142" s="373" t="s">
        <v>151</v>
      </c>
      <c r="B142" s="374"/>
      <c r="C142" s="375"/>
      <c r="D142" s="12" t="s">
        <v>29</v>
      </c>
      <c r="E142" s="12" t="s">
        <v>30</v>
      </c>
      <c r="F142" s="12" t="s">
        <v>31</v>
      </c>
      <c r="G142" s="13" t="s">
        <v>152</v>
      </c>
      <c r="H142" s="13" t="s">
        <v>33</v>
      </c>
      <c r="I142" s="13" t="s">
        <v>34</v>
      </c>
    </row>
    <row r="143" spans="1:10" ht="16.5" thickTop="1" thickBot="1">
      <c r="A143" s="363"/>
      <c r="B143" s="364"/>
      <c r="C143" s="365"/>
      <c r="D143" s="181" t="s">
        <v>35</v>
      </c>
      <c r="E143" s="181" t="s">
        <v>35</v>
      </c>
      <c r="F143" s="182"/>
      <c r="G143" s="182" t="s">
        <v>35</v>
      </c>
      <c r="H143" s="183"/>
      <c r="I143" s="22"/>
    </row>
    <row r="144" spans="1:10" ht="16.5" thickBot="1">
      <c r="A144" s="376" t="s">
        <v>153</v>
      </c>
      <c r="B144" s="377"/>
      <c r="C144" s="377"/>
      <c r="D144" s="184">
        <f>SUM(D145:D162)</f>
        <v>153526</v>
      </c>
      <c r="E144" s="185">
        <f>SUM(E145:E162)</f>
        <v>17148.879999999997</v>
      </c>
      <c r="F144" s="89">
        <f>PRODUCT(E144,100/D144)</f>
        <v>11.170016804971143</v>
      </c>
      <c r="G144" s="186">
        <f>SUM(G145:G162)</f>
        <v>155342</v>
      </c>
      <c r="H144" s="187">
        <f>SUM(H145:H162)</f>
        <v>1816</v>
      </c>
      <c r="I144" s="22"/>
    </row>
    <row r="145" spans="1:10">
      <c r="A145" s="188">
        <v>43</v>
      </c>
      <c r="B145" s="189">
        <v>231</v>
      </c>
      <c r="C145" s="189" t="s">
        <v>154</v>
      </c>
      <c r="D145" s="35">
        <v>244</v>
      </c>
      <c r="E145" s="36">
        <v>244.45</v>
      </c>
      <c r="F145" s="37">
        <f t="shared" ref="F145:F174" si="3">PRODUCT(E145,100/D145)</f>
        <v>100.18442622950819</v>
      </c>
      <c r="G145" s="38">
        <v>244</v>
      </c>
      <c r="H145" s="117"/>
      <c r="I145" s="22"/>
    </row>
    <row r="146" spans="1:10">
      <c r="A146" s="190">
        <v>43</v>
      </c>
      <c r="B146" s="191">
        <v>231</v>
      </c>
      <c r="C146" s="191" t="s">
        <v>155</v>
      </c>
      <c r="D146" s="56">
        <v>0</v>
      </c>
      <c r="E146" s="57">
        <v>1774.88</v>
      </c>
      <c r="F146" s="58" t="e">
        <f t="shared" si="3"/>
        <v>#DIV/0!</v>
      </c>
      <c r="G146" s="59">
        <v>1775</v>
      </c>
      <c r="H146" s="192">
        <v>1775</v>
      </c>
      <c r="I146" s="61" t="s">
        <v>156</v>
      </c>
    </row>
    <row r="147" spans="1:10">
      <c r="A147" s="33">
        <v>43</v>
      </c>
      <c r="B147" s="34">
        <v>231</v>
      </c>
      <c r="C147" s="34" t="s">
        <v>157</v>
      </c>
      <c r="D147" s="35">
        <v>1800</v>
      </c>
      <c r="E147" s="36">
        <v>0</v>
      </c>
      <c r="F147" s="37">
        <f t="shared" si="3"/>
        <v>0</v>
      </c>
      <c r="G147" s="38">
        <v>1800</v>
      </c>
      <c r="H147" s="117"/>
      <c r="I147" s="22"/>
    </row>
    <row r="148" spans="1:10">
      <c r="A148" s="33">
        <v>43</v>
      </c>
      <c r="B148" s="34">
        <v>231</v>
      </c>
      <c r="C148" s="34" t="s">
        <v>158</v>
      </c>
      <c r="D148" s="35">
        <v>8204</v>
      </c>
      <c r="E148" s="36">
        <v>8203.74</v>
      </c>
      <c r="F148" s="37">
        <f t="shared" si="3"/>
        <v>99.996830814236958</v>
      </c>
      <c r="G148" s="38">
        <v>8204</v>
      </c>
      <c r="H148" s="117"/>
      <c r="I148" s="22"/>
    </row>
    <row r="149" spans="1:10">
      <c r="A149" s="33">
        <v>43</v>
      </c>
      <c r="B149" s="34">
        <v>231</v>
      </c>
      <c r="C149" s="34" t="s">
        <v>159</v>
      </c>
      <c r="D149" s="35">
        <v>5000</v>
      </c>
      <c r="E149" s="36">
        <v>2192</v>
      </c>
      <c r="F149" s="37">
        <f t="shared" si="3"/>
        <v>43.84</v>
      </c>
      <c r="G149" s="38">
        <v>5000</v>
      </c>
      <c r="H149" s="117"/>
      <c r="I149" s="22"/>
    </row>
    <row r="150" spans="1:10">
      <c r="A150" s="33">
        <v>43</v>
      </c>
      <c r="B150" s="34">
        <v>231</v>
      </c>
      <c r="C150" s="66" t="s">
        <v>160</v>
      </c>
      <c r="D150" s="35">
        <v>94445</v>
      </c>
      <c r="E150" s="36">
        <v>0</v>
      </c>
      <c r="F150" s="37">
        <f t="shared" si="3"/>
        <v>0</v>
      </c>
      <c r="G150" s="38">
        <v>94445</v>
      </c>
      <c r="H150" s="117"/>
      <c r="I150" s="22"/>
    </row>
    <row r="151" spans="1:10">
      <c r="A151" s="33">
        <v>43</v>
      </c>
      <c r="B151" s="34">
        <v>231</v>
      </c>
      <c r="C151" s="66" t="s">
        <v>161</v>
      </c>
      <c r="D151" s="35">
        <v>1905</v>
      </c>
      <c r="E151" s="36">
        <v>1904.9</v>
      </c>
      <c r="F151" s="37">
        <f t="shared" si="3"/>
        <v>99.99475065616798</v>
      </c>
      <c r="G151" s="38">
        <v>1905</v>
      </c>
      <c r="H151" s="117"/>
      <c r="I151" s="22"/>
    </row>
    <row r="152" spans="1:10">
      <c r="A152" s="33">
        <v>43</v>
      </c>
      <c r="B152" s="34">
        <v>231</v>
      </c>
      <c r="C152" s="66" t="s">
        <v>162</v>
      </c>
      <c r="D152" s="35">
        <v>0</v>
      </c>
      <c r="E152" s="36">
        <v>0</v>
      </c>
      <c r="F152" s="37" t="e">
        <f t="shared" si="3"/>
        <v>#DIV/0!</v>
      </c>
      <c r="G152" s="38">
        <v>0</v>
      </c>
      <c r="H152" s="117"/>
      <c r="I152" s="22"/>
    </row>
    <row r="153" spans="1:10">
      <c r="A153" s="33">
        <v>43</v>
      </c>
      <c r="B153" s="34">
        <v>231</v>
      </c>
      <c r="C153" s="34" t="s">
        <v>163</v>
      </c>
      <c r="D153" s="35">
        <v>0</v>
      </c>
      <c r="E153" s="36">
        <v>0</v>
      </c>
      <c r="F153" s="37" t="e">
        <f t="shared" si="3"/>
        <v>#DIV/0!</v>
      </c>
      <c r="G153" s="38">
        <v>0</v>
      </c>
      <c r="H153" s="117"/>
      <c r="I153" s="22"/>
    </row>
    <row r="154" spans="1:10" ht="29.25">
      <c r="A154" s="33">
        <v>43</v>
      </c>
      <c r="B154" s="34">
        <v>231</v>
      </c>
      <c r="C154" s="66" t="s">
        <v>164</v>
      </c>
      <c r="D154" s="35">
        <v>22099</v>
      </c>
      <c r="E154" s="36">
        <v>0</v>
      </c>
      <c r="F154" s="37">
        <f t="shared" si="3"/>
        <v>0</v>
      </c>
      <c r="G154" s="38">
        <v>22099</v>
      </c>
      <c r="H154" s="117"/>
      <c r="I154" s="22"/>
    </row>
    <row r="155" spans="1:10" ht="17.45" customHeight="1">
      <c r="A155" s="47">
        <v>43</v>
      </c>
      <c r="B155" s="49">
        <v>231</v>
      </c>
      <c r="C155" s="126" t="s">
        <v>165</v>
      </c>
      <c r="D155" s="50">
        <v>9758</v>
      </c>
      <c r="E155" s="51">
        <v>0</v>
      </c>
      <c r="F155" s="37">
        <f t="shared" si="3"/>
        <v>0</v>
      </c>
      <c r="G155" s="52">
        <v>9758</v>
      </c>
      <c r="H155" s="117"/>
      <c r="I155" s="22"/>
    </row>
    <row r="156" spans="1:10">
      <c r="A156" s="33">
        <v>43</v>
      </c>
      <c r="B156" s="34">
        <v>231</v>
      </c>
      <c r="C156" s="66" t="s">
        <v>166</v>
      </c>
      <c r="D156" s="35">
        <v>3151</v>
      </c>
      <c r="E156" s="36">
        <v>0</v>
      </c>
      <c r="F156" s="37">
        <f t="shared" si="3"/>
        <v>0</v>
      </c>
      <c r="G156" s="38">
        <v>3151</v>
      </c>
      <c r="H156" s="117"/>
      <c r="I156" s="22"/>
    </row>
    <row r="157" spans="1:10" ht="29.25">
      <c r="A157" s="47">
        <v>43</v>
      </c>
      <c r="B157" s="49">
        <v>233</v>
      </c>
      <c r="C157" s="126" t="s">
        <v>167</v>
      </c>
      <c r="D157" s="50">
        <v>608</v>
      </c>
      <c r="E157" s="51">
        <v>0</v>
      </c>
      <c r="F157" s="37">
        <f t="shared" si="3"/>
        <v>0</v>
      </c>
      <c r="G157" s="52">
        <v>608</v>
      </c>
      <c r="H157" s="117"/>
      <c r="I157" s="22"/>
    </row>
    <row r="158" spans="1:10">
      <c r="A158" s="54">
        <v>43</v>
      </c>
      <c r="B158" s="55">
        <v>233</v>
      </c>
      <c r="C158" s="67" t="s">
        <v>168</v>
      </c>
      <c r="D158" s="56"/>
      <c r="E158" s="57">
        <v>40.96</v>
      </c>
      <c r="F158" s="58" t="e">
        <f t="shared" si="3"/>
        <v>#DIV/0!</v>
      </c>
      <c r="G158" s="59">
        <v>41</v>
      </c>
      <c r="H158" s="192">
        <v>41</v>
      </c>
      <c r="I158" s="61" t="s">
        <v>156</v>
      </c>
      <c r="J158">
        <v>41</v>
      </c>
    </row>
    <row r="159" spans="1:10" ht="29.25">
      <c r="A159" s="47">
        <v>43</v>
      </c>
      <c r="B159" s="49">
        <v>233</v>
      </c>
      <c r="C159" s="126" t="s">
        <v>169</v>
      </c>
      <c r="D159" s="50">
        <v>112</v>
      </c>
      <c r="E159" s="51">
        <v>0</v>
      </c>
      <c r="F159" s="37">
        <f t="shared" si="3"/>
        <v>0</v>
      </c>
      <c r="G159" s="52">
        <v>112</v>
      </c>
      <c r="H159" s="117"/>
      <c r="I159" s="22"/>
    </row>
    <row r="160" spans="1:10" ht="29.25">
      <c r="A160" s="47">
        <v>43</v>
      </c>
      <c r="B160" s="49">
        <v>233</v>
      </c>
      <c r="C160" s="66" t="s">
        <v>170</v>
      </c>
      <c r="D160" s="50">
        <v>6200</v>
      </c>
      <c r="E160" s="51">
        <v>2787.95</v>
      </c>
      <c r="F160" s="37">
        <f t="shared" si="3"/>
        <v>44.966935483870962</v>
      </c>
      <c r="G160" s="52">
        <v>6200</v>
      </c>
      <c r="H160" s="117"/>
      <c r="I160" s="22"/>
    </row>
    <row r="161" spans="1:10" ht="29.25">
      <c r="A161" s="193">
        <v>43</v>
      </c>
      <c r="B161" s="128">
        <v>233</v>
      </c>
      <c r="C161" s="136" t="s">
        <v>171</v>
      </c>
      <c r="D161" s="35">
        <v>0</v>
      </c>
      <c r="E161" s="36">
        <v>0</v>
      </c>
      <c r="F161" s="37" t="e">
        <f t="shared" si="3"/>
        <v>#DIV/0!</v>
      </c>
      <c r="G161" s="38">
        <v>0</v>
      </c>
      <c r="H161" s="117"/>
      <c r="I161" s="22"/>
    </row>
    <row r="162" spans="1:10" ht="15.75" thickBot="1">
      <c r="A162" s="194">
        <v>43</v>
      </c>
      <c r="B162" s="195">
        <v>233</v>
      </c>
      <c r="C162" s="196" t="s">
        <v>172</v>
      </c>
      <c r="D162" s="35">
        <v>0</v>
      </c>
      <c r="E162" s="36">
        <v>0</v>
      </c>
      <c r="F162" s="73" t="e">
        <f t="shared" si="3"/>
        <v>#DIV/0!</v>
      </c>
      <c r="G162" s="38">
        <v>0</v>
      </c>
      <c r="H162" s="117"/>
      <c r="I162" s="22"/>
    </row>
    <row r="163" spans="1:10" ht="16.5" thickBot="1">
      <c r="A163" s="366" t="s">
        <v>173</v>
      </c>
      <c r="B163" s="367"/>
      <c r="C163" s="368"/>
      <c r="D163" s="197">
        <f>SUM(D164:D174)</f>
        <v>1404033</v>
      </c>
      <c r="E163" s="198">
        <f>SUM(E164:E174)</f>
        <v>278160</v>
      </c>
      <c r="F163" s="199">
        <f>PRODUCT(E163,100/D163)</f>
        <v>19.811500157047593</v>
      </c>
      <c r="G163" s="200">
        <f>SUM(G164:G174)</f>
        <v>1571256</v>
      </c>
      <c r="H163" s="200">
        <f>SUM(H164:H174)</f>
        <v>167223</v>
      </c>
      <c r="I163" s="22"/>
      <c r="J163">
        <f>SUM(J164:J175)</f>
        <v>-26381</v>
      </c>
    </row>
    <row r="164" spans="1:10" ht="16.149999999999999" customHeight="1">
      <c r="A164" s="188">
        <v>111</v>
      </c>
      <c r="B164" s="189">
        <v>322001</v>
      </c>
      <c r="C164" s="201" t="s">
        <v>174</v>
      </c>
      <c r="D164" s="35">
        <v>123927</v>
      </c>
      <c r="E164" s="36">
        <v>0</v>
      </c>
      <c r="F164" s="202">
        <f t="shared" si="3"/>
        <v>0</v>
      </c>
      <c r="G164" s="38">
        <v>123927</v>
      </c>
      <c r="H164" s="32">
        <v>0</v>
      </c>
      <c r="I164" s="22"/>
    </row>
    <row r="165" spans="1:10" ht="29.25">
      <c r="A165" s="33">
        <v>111</v>
      </c>
      <c r="B165" s="34">
        <v>322001</v>
      </c>
      <c r="C165" s="201" t="s">
        <v>175</v>
      </c>
      <c r="D165" s="35">
        <v>0</v>
      </c>
      <c r="E165" s="36">
        <v>0</v>
      </c>
      <c r="F165" s="37" t="e">
        <f t="shared" si="3"/>
        <v>#DIV/0!</v>
      </c>
      <c r="G165" s="38">
        <v>0</v>
      </c>
      <c r="H165" s="32">
        <v>0</v>
      </c>
      <c r="I165" s="22"/>
    </row>
    <row r="166" spans="1:10" ht="29.25">
      <c r="A166" s="47">
        <v>111</v>
      </c>
      <c r="B166" s="49">
        <v>322001</v>
      </c>
      <c r="C166" s="126" t="s">
        <v>176</v>
      </c>
      <c r="D166" s="50">
        <v>543505</v>
      </c>
      <c r="E166" s="51">
        <v>0</v>
      </c>
      <c r="F166" s="37">
        <f t="shared" si="3"/>
        <v>0</v>
      </c>
      <c r="G166" s="52">
        <v>543505</v>
      </c>
      <c r="H166" s="32">
        <v>0</v>
      </c>
      <c r="I166" s="22"/>
    </row>
    <row r="167" spans="1:10" ht="29.25">
      <c r="A167" s="33">
        <v>111</v>
      </c>
      <c r="B167" s="34">
        <v>322001</v>
      </c>
      <c r="C167" s="66" t="s">
        <v>177</v>
      </c>
      <c r="D167" s="35">
        <v>148200</v>
      </c>
      <c r="E167" s="36">
        <v>0</v>
      </c>
      <c r="F167" s="37">
        <f t="shared" si="3"/>
        <v>0</v>
      </c>
      <c r="G167" s="38">
        <v>148200</v>
      </c>
      <c r="H167" s="32">
        <v>0</v>
      </c>
      <c r="I167" s="22"/>
    </row>
    <row r="168" spans="1:10" ht="29.25">
      <c r="A168" s="33">
        <v>111</v>
      </c>
      <c r="B168" s="34">
        <v>322001</v>
      </c>
      <c r="C168" s="66" t="s">
        <v>178</v>
      </c>
      <c r="D168" s="35">
        <v>283860</v>
      </c>
      <c r="E168" s="36">
        <v>0</v>
      </c>
      <c r="F168" s="37">
        <f t="shared" si="3"/>
        <v>0</v>
      </c>
      <c r="G168" s="38">
        <v>283860</v>
      </c>
      <c r="H168" s="32">
        <v>0</v>
      </c>
      <c r="I168" s="22"/>
    </row>
    <row r="169" spans="1:10" ht="60">
      <c r="A169" s="54">
        <v>111</v>
      </c>
      <c r="B169" s="55">
        <v>322001</v>
      </c>
      <c r="C169" s="67" t="s">
        <v>179</v>
      </c>
      <c r="D169" s="56"/>
      <c r="E169" s="57"/>
      <c r="F169" s="58"/>
      <c r="G169" s="59">
        <v>193604</v>
      </c>
      <c r="H169" s="88">
        <v>193604</v>
      </c>
      <c r="I169" s="62" t="s">
        <v>144</v>
      </c>
    </row>
    <row r="170" spans="1:10" ht="29.25">
      <c r="A170" s="124">
        <v>111</v>
      </c>
      <c r="B170" s="203">
        <v>322001</v>
      </c>
      <c r="C170" s="66" t="s">
        <v>180</v>
      </c>
      <c r="D170" s="35">
        <v>278160</v>
      </c>
      <c r="E170" s="36">
        <v>278160</v>
      </c>
      <c r="F170" s="37">
        <f t="shared" si="3"/>
        <v>100</v>
      </c>
      <c r="G170" s="38">
        <v>278160</v>
      </c>
      <c r="H170" s="32">
        <v>0</v>
      </c>
      <c r="I170" s="22"/>
    </row>
    <row r="171" spans="1:10" ht="44.45" customHeight="1">
      <c r="A171" s="204">
        <v>111</v>
      </c>
      <c r="B171" s="205">
        <v>322001</v>
      </c>
      <c r="C171" s="140" t="s">
        <v>181</v>
      </c>
      <c r="D171" s="56">
        <v>26381</v>
      </c>
      <c r="E171" s="57">
        <v>0</v>
      </c>
      <c r="F171" s="58">
        <f t="shared" si="3"/>
        <v>0</v>
      </c>
      <c r="G171" s="59">
        <v>0</v>
      </c>
      <c r="H171" s="88">
        <v>-26381</v>
      </c>
      <c r="I171" s="62" t="s">
        <v>182</v>
      </c>
      <c r="J171">
        <v>-26381</v>
      </c>
    </row>
    <row r="172" spans="1:10" ht="29.25">
      <c r="A172" s="206">
        <v>111</v>
      </c>
      <c r="B172" s="207">
        <v>322001</v>
      </c>
      <c r="C172" s="208" t="s">
        <v>183</v>
      </c>
      <c r="D172" s="209">
        <v>0</v>
      </c>
      <c r="E172" s="210">
        <v>0</v>
      </c>
      <c r="F172" s="37" t="e">
        <f t="shared" si="3"/>
        <v>#DIV/0!</v>
      </c>
      <c r="G172" s="211">
        <v>0</v>
      </c>
      <c r="H172" s="32">
        <v>0</v>
      </c>
      <c r="I172" s="22"/>
    </row>
    <row r="173" spans="1:10" ht="58.5">
      <c r="A173" s="206">
        <v>111</v>
      </c>
      <c r="B173" s="207">
        <v>322001</v>
      </c>
      <c r="C173" s="208" t="s">
        <v>184</v>
      </c>
      <c r="D173" s="209">
        <v>0</v>
      </c>
      <c r="E173" s="210">
        <v>0</v>
      </c>
      <c r="F173" s="37" t="e">
        <f t="shared" si="3"/>
        <v>#DIV/0!</v>
      </c>
      <c r="G173" s="211">
        <v>0</v>
      </c>
      <c r="H173" s="32">
        <v>0</v>
      </c>
      <c r="I173" s="212"/>
    </row>
    <row r="174" spans="1:10" ht="30.75" customHeight="1" thickBot="1">
      <c r="A174" s="194">
        <v>111</v>
      </c>
      <c r="B174" s="195">
        <v>322001</v>
      </c>
      <c r="C174" s="196" t="s">
        <v>185</v>
      </c>
      <c r="D174" s="137">
        <v>0</v>
      </c>
      <c r="E174" s="138">
        <v>0</v>
      </c>
      <c r="F174" s="37" t="e">
        <f t="shared" si="3"/>
        <v>#DIV/0!</v>
      </c>
      <c r="G174" s="139">
        <v>0</v>
      </c>
      <c r="H174" s="213">
        <v>0</v>
      </c>
      <c r="I174" s="214"/>
    </row>
    <row r="175" spans="1:10" ht="16.5" thickBot="1">
      <c r="A175" s="378" t="s">
        <v>186</v>
      </c>
      <c r="B175" s="379"/>
      <c r="C175" s="380"/>
      <c r="D175" s="215"/>
      <c r="E175" s="215"/>
      <c r="F175" s="216"/>
      <c r="G175" s="216"/>
      <c r="H175" s="217"/>
      <c r="I175" s="218"/>
    </row>
    <row r="176" spans="1:10" ht="15.75" thickBot="1">
      <c r="A176" s="219"/>
      <c r="B176" s="220"/>
      <c r="C176" s="220"/>
      <c r="D176" s="160"/>
      <c r="E176" s="160"/>
      <c r="F176" s="221"/>
      <c r="G176" s="160"/>
      <c r="H176" s="172"/>
      <c r="I176" s="222"/>
    </row>
    <row r="177" spans="1:10" ht="19.5" thickTop="1" thickBot="1">
      <c r="A177" s="381" t="s">
        <v>187</v>
      </c>
      <c r="B177" s="382"/>
      <c r="C177" s="383"/>
      <c r="D177" s="223">
        <f>SUM(D163,D144)</f>
        <v>1557559</v>
      </c>
      <c r="E177" s="224">
        <f>SUM(E163,E144)</f>
        <v>295308.88</v>
      </c>
      <c r="F177" s="225">
        <f>PRODUCT(E177,100/D177)</f>
        <v>18.959723516091525</v>
      </c>
      <c r="G177" s="226">
        <f>SUM(G163,G144)</f>
        <v>1726598</v>
      </c>
      <c r="H177" s="226">
        <f>SUM(H163,H144)</f>
        <v>169039</v>
      </c>
      <c r="I177" s="227"/>
      <c r="J177" s="177">
        <f>SUM(J163,J144)</f>
        <v>-26381</v>
      </c>
    </row>
    <row r="178" spans="1:10" ht="19.5" thickTop="1" thickBot="1">
      <c r="A178" s="228"/>
      <c r="B178" s="229"/>
      <c r="C178" s="229"/>
      <c r="D178" s="180"/>
      <c r="E178" s="180"/>
      <c r="F178" s="155"/>
      <c r="G178" s="180"/>
      <c r="H178" s="230"/>
      <c r="I178" s="231"/>
    </row>
    <row r="179" spans="1:10" ht="57.75" customHeight="1" thickTop="1" thickBot="1">
      <c r="A179" s="384" t="s">
        <v>188</v>
      </c>
      <c r="B179" s="385"/>
      <c r="C179" s="386"/>
      <c r="D179" s="12" t="s">
        <v>189</v>
      </c>
      <c r="E179" s="12" t="s">
        <v>30</v>
      </c>
      <c r="F179" s="12" t="s">
        <v>31</v>
      </c>
      <c r="G179" s="13" t="s">
        <v>189</v>
      </c>
      <c r="H179" s="13" t="s">
        <v>33</v>
      </c>
      <c r="I179" s="13" t="s">
        <v>34</v>
      </c>
    </row>
    <row r="180" spans="1:10" ht="16.5" thickTop="1" thickBot="1">
      <c r="A180" s="363"/>
      <c r="B180" s="364"/>
      <c r="C180" s="365"/>
      <c r="D180" s="232" t="s">
        <v>35</v>
      </c>
      <c r="E180" s="232" t="s">
        <v>35</v>
      </c>
      <c r="F180" s="233"/>
      <c r="G180" s="234" t="s">
        <v>35</v>
      </c>
      <c r="H180" s="217"/>
      <c r="I180" s="22"/>
    </row>
    <row r="181" spans="1:10" ht="16.5" thickBot="1">
      <c r="A181" s="366" t="s">
        <v>190</v>
      </c>
      <c r="B181" s="367"/>
      <c r="C181" s="368"/>
      <c r="D181" s="197">
        <f>SUM(D182:D189)</f>
        <v>561964</v>
      </c>
      <c r="E181" s="198">
        <f>SUM(E182:E189)</f>
        <v>45989.94</v>
      </c>
      <c r="F181" s="199">
        <f>PRODUCT(E181,100/D181)</f>
        <v>8.1837875735812275</v>
      </c>
      <c r="G181" s="200">
        <f>SUM(G182:G189)</f>
        <v>561964</v>
      </c>
      <c r="H181" s="200">
        <f>SUM(H182:H189)</f>
        <v>0</v>
      </c>
      <c r="I181" s="22"/>
      <c r="J181">
        <v>0</v>
      </c>
    </row>
    <row r="182" spans="1:10">
      <c r="A182" s="235">
        <v>1319</v>
      </c>
      <c r="B182" s="236">
        <v>453</v>
      </c>
      <c r="C182" s="236" t="s">
        <v>191</v>
      </c>
      <c r="D182" s="50">
        <v>36464</v>
      </c>
      <c r="E182" s="51">
        <v>36464.58</v>
      </c>
      <c r="F182" s="202">
        <f t="shared" ref="F182:F189" si="4">PRODUCT(E182,100/D182)</f>
        <v>100.00159060991663</v>
      </c>
      <c r="G182" s="52">
        <v>36464</v>
      </c>
      <c r="H182" s="32">
        <v>0</v>
      </c>
      <c r="I182" s="22"/>
    </row>
    <row r="183" spans="1:10" ht="29.25">
      <c r="A183" s="47">
        <v>46</v>
      </c>
      <c r="B183" s="48">
        <v>454001</v>
      </c>
      <c r="C183" s="126" t="s">
        <v>192</v>
      </c>
      <c r="D183" s="50">
        <v>258000</v>
      </c>
      <c r="E183" s="51">
        <v>6120</v>
      </c>
      <c r="F183" s="37">
        <f t="shared" si="4"/>
        <v>2.3720930232558137</v>
      </c>
      <c r="G183" s="52">
        <v>258000</v>
      </c>
      <c r="H183" s="32">
        <v>0</v>
      </c>
      <c r="I183" s="22"/>
    </row>
    <row r="184" spans="1:10">
      <c r="A184" s="47">
        <v>46</v>
      </c>
      <c r="B184" s="48">
        <v>454001</v>
      </c>
      <c r="C184" s="49" t="s">
        <v>193</v>
      </c>
      <c r="D184" s="50">
        <v>239000</v>
      </c>
      <c r="E184" s="51">
        <v>3405.36</v>
      </c>
      <c r="F184" s="37">
        <f t="shared" si="4"/>
        <v>1.4248368200836821</v>
      </c>
      <c r="G184" s="52">
        <v>239000</v>
      </c>
      <c r="H184" s="32">
        <v>0</v>
      </c>
      <c r="I184" s="22"/>
    </row>
    <row r="185" spans="1:10">
      <c r="A185" s="47">
        <v>46</v>
      </c>
      <c r="B185" s="48">
        <v>454002</v>
      </c>
      <c r="C185" s="49" t="s">
        <v>194</v>
      </c>
      <c r="D185" s="50">
        <v>15200</v>
      </c>
      <c r="E185" s="51">
        <v>0</v>
      </c>
      <c r="F185" s="37">
        <f t="shared" si="4"/>
        <v>0</v>
      </c>
      <c r="G185" s="52">
        <v>15200</v>
      </c>
      <c r="H185" s="32">
        <v>0</v>
      </c>
      <c r="I185" s="22"/>
    </row>
    <row r="186" spans="1:10">
      <c r="A186" s="47">
        <v>46</v>
      </c>
      <c r="B186" s="48">
        <v>454002</v>
      </c>
      <c r="C186" s="49" t="s">
        <v>195</v>
      </c>
      <c r="D186" s="50">
        <v>0</v>
      </c>
      <c r="E186" s="51">
        <v>0</v>
      </c>
      <c r="F186" s="37" t="e">
        <f t="shared" si="4"/>
        <v>#DIV/0!</v>
      </c>
      <c r="G186" s="52">
        <v>0</v>
      </c>
      <c r="H186" s="32">
        <v>0</v>
      </c>
      <c r="I186" s="22"/>
    </row>
    <row r="187" spans="1:10">
      <c r="A187" s="47">
        <v>46</v>
      </c>
      <c r="B187" s="48">
        <v>454002</v>
      </c>
      <c r="C187" s="49" t="s">
        <v>196</v>
      </c>
      <c r="D187" s="50">
        <v>13300</v>
      </c>
      <c r="E187" s="51">
        <v>0</v>
      </c>
      <c r="F187" s="37">
        <f t="shared" si="4"/>
        <v>0</v>
      </c>
      <c r="G187" s="52">
        <v>13300</v>
      </c>
      <c r="H187" s="32">
        <v>0</v>
      </c>
      <c r="I187" s="22"/>
    </row>
    <row r="188" spans="1:10">
      <c r="A188" s="47">
        <v>46</v>
      </c>
      <c r="B188" s="48">
        <v>454002</v>
      </c>
      <c r="C188" s="49" t="s">
        <v>197</v>
      </c>
      <c r="D188" s="50">
        <v>0</v>
      </c>
      <c r="E188" s="51">
        <v>0</v>
      </c>
      <c r="F188" s="37" t="e">
        <f t="shared" si="4"/>
        <v>#DIV/0!</v>
      </c>
      <c r="G188" s="52">
        <v>0</v>
      </c>
      <c r="H188" s="32">
        <v>0</v>
      </c>
      <c r="I188" s="22"/>
    </row>
    <row r="189" spans="1:10" ht="31.9" customHeight="1" thickBot="1">
      <c r="A189" s="237">
        <v>46</v>
      </c>
      <c r="B189" s="238">
        <v>454002</v>
      </c>
      <c r="C189" s="239" t="s">
        <v>198</v>
      </c>
      <c r="D189" s="50">
        <v>0</v>
      </c>
      <c r="E189" s="51">
        <v>0</v>
      </c>
      <c r="F189" s="73" t="e">
        <f t="shared" si="4"/>
        <v>#DIV/0!</v>
      </c>
      <c r="G189" s="52">
        <v>0</v>
      </c>
      <c r="H189" s="32">
        <v>0</v>
      </c>
      <c r="I189" s="22"/>
    </row>
    <row r="190" spans="1:10" ht="16.5" thickBot="1">
      <c r="A190" s="376" t="s">
        <v>199</v>
      </c>
      <c r="B190" s="377"/>
      <c r="C190" s="377"/>
      <c r="D190" s="197">
        <f>SUM(D191:D192)</f>
        <v>542411</v>
      </c>
      <c r="E190" s="198">
        <f>SUM(E191:E192)</f>
        <v>283860</v>
      </c>
      <c r="F190" s="199">
        <f>PRODUCT(E190,100/D190)</f>
        <v>52.333009470678135</v>
      </c>
      <c r="G190" s="200">
        <f>SUM(G191:G192)</f>
        <v>542411</v>
      </c>
      <c r="H190" s="200">
        <f>SUM(H191:H192)</f>
        <v>0</v>
      </c>
      <c r="I190" s="22"/>
      <c r="J190">
        <v>0</v>
      </c>
    </row>
    <row r="191" spans="1:10">
      <c r="A191" s="235">
        <v>52</v>
      </c>
      <c r="B191" s="240">
        <v>513002</v>
      </c>
      <c r="C191" s="236" t="s">
        <v>200</v>
      </c>
      <c r="D191" s="241">
        <v>258551</v>
      </c>
      <c r="E191" s="242">
        <v>0</v>
      </c>
      <c r="F191" s="202">
        <f>PRODUCT(E191,100/D191)</f>
        <v>0</v>
      </c>
      <c r="G191" s="243">
        <v>258551</v>
      </c>
      <c r="H191" s="117">
        <v>0</v>
      </c>
      <c r="I191" s="22"/>
    </row>
    <row r="192" spans="1:10" ht="29.25">
      <c r="A192" s="33">
        <v>52</v>
      </c>
      <c r="B192" s="244">
        <v>513001</v>
      </c>
      <c r="C192" s="66" t="s">
        <v>201</v>
      </c>
      <c r="D192" s="35">
        <v>283860</v>
      </c>
      <c r="E192" s="36">
        <v>283860</v>
      </c>
      <c r="F192" s="37">
        <f>PRODUCT(E192,100/D192)</f>
        <v>100</v>
      </c>
      <c r="G192" s="38">
        <v>283860</v>
      </c>
      <c r="H192" s="117">
        <v>0</v>
      </c>
      <c r="I192" s="22"/>
    </row>
    <row r="193" spans="1:10" ht="15.75" thickBot="1">
      <c r="A193" s="145"/>
      <c r="B193" s="245"/>
      <c r="C193" s="246"/>
      <c r="D193" s="147"/>
      <c r="E193" s="147"/>
      <c r="F193" s="247"/>
      <c r="G193" s="149"/>
      <c r="H193" s="150"/>
      <c r="I193" s="22"/>
    </row>
    <row r="194" spans="1:10" ht="16.5" thickTop="1" thickBot="1">
      <c r="A194" s="248"/>
      <c r="B194" s="249"/>
      <c r="C194" s="249"/>
      <c r="F194" s="250"/>
      <c r="H194" s="251"/>
      <c r="I194" s="22"/>
    </row>
    <row r="195" spans="1:10" ht="19.5" thickTop="1" thickBot="1">
      <c r="A195" s="387" t="s">
        <v>202</v>
      </c>
      <c r="B195" s="388"/>
      <c r="C195" s="389"/>
      <c r="D195" s="252">
        <f>SUM(D190,D181)</f>
        <v>1104375</v>
      </c>
      <c r="E195" s="253">
        <f>SUM(E190,E181)</f>
        <v>329849.94</v>
      </c>
      <c r="F195" s="254">
        <f>PRODUCT(E195,100/D195)</f>
        <v>29.86756672325976</v>
      </c>
      <c r="G195" s="255">
        <f>SUM(G190,G181)</f>
        <v>1104375</v>
      </c>
      <c r="H195" s="255">
        <f>SUM(H190,H181)</f>
        <v>0</v>
      </c>
      <c r="I195" s="22"/>
      <c r="J195">
        <v>0</v>
      </c>
    </row>
    <row r="196" spans="1:10" ht="19.5" thickTop="1" thickBot="1">
      <c r="A196" s="256"/>
      <c r="B196" s="257"/>
      <c r="C196" s="257"/>
      <c r="D196" s="258"/>
      <c r="E196" s="258"/>
      <c r="F196" s="259"/>
      <c r="G196" s="258"/>
      <c r="H196" s="117"/>
      <c r="I196" s="22"/>
    </row>
    <row r="197" spans="1:10" ht="19.5" thickTop="1" thickBot="1">
      <c r="A197" s="390" t="s">
        <v>203</v>
      </c>
      <c r="B197" s="391"/>
      <c r="C197" s="391"/>
      <c r="D197" s="259"/>
      <c r="E197" s="259"/>
      <c r="F197" s="259"/>
      <c r="G197" s="259"/>
      <c r="H197" s="260"/>
      <c r="I197" s="22"/>
    </row>
    <row r="198" spans="1:10" ht="15.75" thickTop="1">
      <c r="A198" s="392" t="s">
        <v>24</v>
      </c>
      <c r="B198" s="393"/>
      <c r="C198" s="394"/>
      <c r="D198" s="261">
        <f>SUM(D140)</f>
        <v>3670686</v>
      </c>
      <c r="E198" s="262">
        <v>1847810.12</v>
      </c>
      <c r="F198" s="37">
        <f t="shared" ref="F198:F203" si="5">PRODUCT(E198,100/D198)</f>
        <v>50.339640056381839</v>
      </c>
      <c r="G198" s="263">
        <f>SUM(G140)</f>
        <v>3674490</v>
      </c>
      <c r="H198" s="264">
        <v>3804</v>
      </c>
      <c r="I198" s="22"/>
    </row>
    <row r="199" spans="1:10">
      <c r="A199" s="395" t="s">
        <v>204</v>
      </c>
      <c r="B199" s="396"/>
      <c r="C199" s="397"/>
      <c r="D199" s="50">
        <f>SUM(D177)</f>
        <v>1557559</v>
      </c>
      <c r="E199" s="51">
        <v>295308.88</v>
      </c>
      <c r="F199" s="37">
        <f t="shared" si="5"/>
        <v>18.959723516091525</v>
      </c>
      <c r="G199" s="52">
        <f>SUM(G177)</f>
        <v>1726598</v>
      </c>
      <c r="H199" s="117">
        <v>169039</v>
      </c>
      <c r="I199" s="22"/>
    </row>
    <row r="200" spans="1:10">
      <c r="A200" s="395" t="s">
        <v>205</v>
      </c>
      <c r="B200" s="396"/>
      <c r="C200" s="397"/>
      <c r="D200" s="50">
        <f>SUM(D195)</f>
        <v>1104375</v>
      </c>
      <c r="E200" s="51">
        <v>329849.94</v>
      </c>
      <c r="F200" s="37">
        <f t="shared" si="5"/>
        <v>29.86756672325976</v>
      </c>
      <c r="G200" s="52">
        <f>SUM(G195)</f>
        <v>1104375</v>
      </c>
      <c r="H200" s="117">
        <v>0</v>
      </c>
      <c r="I200" s="22"/>
    </row>
    <row r="201" spans="1:10">
      <c r="A201" s="395" t="s">
        <v>206</v>
      </c>
      <c r="B201" s="396"/>
      <c r="C201" s="397"/>
      <c r="D201" s="50">
        <v>89202</v>
      </c>
      <c r="E201" s="51">
        <v>53655.11</v>
      </c>
      <c r="F201" s="37">
        <f t="shared" si="5"/>
        <v>60.150119952467428</v>
      </c>
      <c r="G201" s="52">
        <v>89202</v>
      </c>
      <c r="H201" s="117">
        <v>0</v>
      </c>
      <c r="I201" s="22"/>
    </row>
    <row r="202" spans="1:10" ht="15.75" thickBot="1">
      <c r="A202" s="395" t="s">
        <v>207</v>
      </c>
      <c r="B202" s="396"/>
      <c r="C202" s="397"/>
      <c r="D202" s="209">
        <v>0</v>
      </c>
      <c r="E202" s="210">
        <v>331.2</v>
      </c>
      <c r="F202" s="37" t="e">
        <f t="shared" si="5"/>
        <v>#DIV/0!</v>
      </c>
      <c r="G202" s="211">
        <v>0</v>
      </c>
      <c r="H202" s="117">
        <v>0</v>
      </c>
      <c r="I202" s="212"/>
    </row>
    <row r="203" spans="1:10" ht="19.5" thickTop="1" thickBot="1">
      <c r="A203" s="398" t="s">
        <v>208</v>
      </c>
      <c r="B203" s="399"/>
      <c r="C203" s="400"/>
      <c r="D203" s="223">
        <f>SUM(D198:D202)</f>
        <v>6421822</v>
      </c>
      <c r="E203" s="224">
        <f>SUM(E198:E202)</f>
        <v>2526955.25</v>
      </c>
      <c r="F203" s="225">
        <f t="shared" si="5"/>
        <v>39.349506261618586</v>
      </c>
      <c r="G203" s="226">
        <f>SUM(G198:G202)</f>
        <v>6594665</v>
      </c>
      <c r="H203" s="226">
        <f>SUM(H198:H202)</f>
        <v>172843</v>
      </c>
      <c r="I203" s="265"/>
      <c r="J203">
        <v>-24949</v>
      </c>
    </row>
    <row r="204" spans="1:10" ht="15.75" thickTop="1">
      <c r="A204" s="266"/>
      <c r="B204" s="4"/>
      <c r="C204" s="4"/>
      <c r="D204" s="7"/>
      <c r="E204" s="267"/>
      <c r="F204" s="267"/>
    </row>
    <row r="205" spans="1:10" ht="57.75">
      <c r="A205" s="268"/>
      <c r="B205" s="268"/>
      <c r="C205" s="268"/>
      <c r="D205" s="269" t="s">
        <v>209</v>
      </c>
      <c r="E205" s="7">
        <f>SUM(G198:G200)</f>
        <v>6505463</v>
      </c>
      <c r="F205" s="270" t="s">
        <v>210</v>
      </c>
    </row>
    <row r="206" spans="1:10" ht="29.25">
      <c r="A206" s="4"/>
      <c r="B206" s="4"/>
      <c r="C206" s="4"/>
      <c r="D206" s="269" t="s">
        <v>211</v>
      </c>
      <c r="E206" s="7">
        <v>89202</v>
      </c>
      <c r="F206" s="270" t="s">
        <v>212</v>
      </c>
      <c r="G206" s="271"/>
    </row>
    <row r="207" spans="1:10" ht="29.25">
      <c r="A207" s="4"/>
      <c r="B207" s="4"/>
      <c r="C207" s="4"/>
      <c r="D207" s="269" t="s">
        <v>213</v>
      </c>
      <c r="E207" s="7"/>
      <c r="F207" s="270" t="s">
        <v>214</v>
      </c>
      <c r="G207" s="271"/>
    </row>
    <row r="208" spans="1:10" ht="18">
      <c r="A208" s="4"/>
      <c r="B208" s="4"/>
      <c r="C208" s="4"/>
      <c r="D208" s="272" t="s">
        <v>215</v>
      </c>
      <c r="E208" s="273">
        <f>SUM(E205:E207)</f>
        <v>6594665</v>
      </c>
      <c r="F208" s="267"/>
    </row>
    <row r="209" spans="1:10">
      <c r="A209" s="4"/>
      <c r="B209" s="4"/>
      <c r="C209" s="4"/>
      <c r="D209" s="269"/>
      <c r="E209" s="267"/>
      <c r="F209" s="267"/>
    </row>
    <row r="210" spans="1:10" ht="15.75">
      <c r="A210" s="317" t="s">
        <v>216</v>
      </c>
      <c r="B210" s="317"/>
      <c r="C210" s="317"/>
      <c r="D210" s="317"/>
      <c r="E210" s="320"/>
      <c r="F210" s="320"/>
    </row>
    <row r="211" spans="1:10">
      <c r="A211" s="4"/>
      <c r="B211" s="4"/>
      <c r="C211" s="4"/>
      <c r="D211" s="4"/>
      <c r="E211" s="4"/>
      <c r="F211" s="4"/>
    </row>
    <row r="212" spans="1:10" ht="15.75">
      <c r="A212" s="317" t="s">
        <v>217</v>
      </c>
      <c r="B212" s="317"/>
      <c r="C212" s="317"/>
      <c r="D212" s="317"/>
      <c r="E212" s="317"/>
      <c r="F212" s="317"/>
    </row>
    <row r="213" spans="1:10">
      <c r="A213" s="4"/>
      <c r="B213" s="4"/>
      <c r="C213" s="4"/>
      <c r="D213" s="4"/>
      <c r="E213" s="4"/>
      <c r="F213" s="4"/>
    </row>
    <row r="214" spans="1:10">
      <c r="A214" s="316" t="s">
        <v>218</v>
      </c>
      <c r="B214" s="316"/>
      <c r="C214" s="316"/>
      <c r="D214" s="316"/>
      <c r="E214" s="316"/>
      <c r="F214" s="316"/>
    </row>
    <row r="215" spans="1:10">
      <c r="A215" s="316" t="s">
        <v>219</v>
      </c>
      <c r="B215" s="316"/>
      <c r="C215" s="316"/>
      <c r="D215" s="316"/>
      <c r="E215" s="316"/>
      <c r="F215" s="316"/>
    </row>
    <row r="216" spans="1:10">
      <c r="A216" s="316" t="s">
        <v>220</v>
      </c>
      <c r="B216" s="316"/>
      <c r="C216" s="316"/>
      <c r="D216" s="316"/>
      <c r="E216" s="316"/>
      <c r="F216" s="316"/>
    </row>
    <row r="217" spans="1:10">
      <c r="A217" s="316" t="s">
        <v>221</v>
      </c>
      <c r="B217" s="316"/>
      <c r="C217" s="316"/>
      <c r="D217" s="316"/>
      <c r="E217" s="316"/>
      <c r="F217" s="316"/>
    </row>
    <row r="218" spans="1:10">
      <c r="A218" s="316" t="s">
        <v>222</v>
      </c>
      <c r="B218" s="316"/>
      <c r="C218" s="316"/>
      <c r="D218" s="316"/>
      <c r="E218" s="316"/>
      <c r="F218" s="316"/>
    </row>
    <row r="219" spans="1:10">
      <c r="A219" s="316" t="s">
        <v>223</v>
      </c>
      <c r="B219" s="316"/>
      <c r="C219" s="316"/>
      <c r="D219" s="316"/>
      <c r="E219" s="316"/>
      <c r="F219" s="316"/>
      <c r="G219" s="4"/>
      <c r="H219" s="4"/>
      <c r="I219" s="4"/>
      <c r="J219" s="4"/>
    </row>
    <row r="220" spans="1:10">
      <c r="A220" s="316" t="s">
        <v>224</v>
      </c>
      <c r="B220" s="316"/>
      <c r="C220" s="316"/>
      <c r="D220" s="316"/>
      <c r="E220" s="316"/>
      <c r="F220" s="316"/>
      <c r="G220" s="4"/>
      <c r="H220" s="4"/>
      <c r="I220" s="4"/>
      <c r="J220" s="4"/>
    </row>
    <row r="221" spans="1:10">
      <c r="A221" s="316" t="s">
        <v>225</v>
      </c>
      <c r="B221" s="316"/>
      <c r="C221" s="316"/>
      <c r="D221" s="316"/>
      <c r="E221" s="316"/>
      <c r="F221" s="316"/>
      <c r="G221" s="4"/>
      <c r="H221" s="4"/>
      <c r="I221" s="4"/>
      <c r="J221" s="4"/>
    </row>
    <row r="222" spans="1:10">
      <c r="A222" s="316" t="s">
        <v>226</v>
      </c>
      <c r="B222" s="316"/>
      <c r="C222" s="316"/>
      <c r="D222" s="316"/>
      <c r="E222" s="316"/>
      <c r="F222" s="316"/>
      <c r="G222" s="4"/>
      <c r="H222" s="4"/>
      <c r="I222" s="4"/>
      <c r="J222" s="4"/>
    </row>
    <row r="223" spans="1:10">
      <c r="A223" s="316" t="s">
        <v>227</v>
      </c>
      <c r="B223" s="316"/>
      <c r="C223" s="316"/>
      <c r="D223" s="316"/>
      <c r="E223" s="316"/>
      <c r="F223" s="316"/>
      <c r="G223" s="4"/>
      <c r="H223" s="4"/>
      <c r="I223" s="4"/>
      <c r="J223" s="4"/>
    </row>
    <row r="224" spans="1:10">
      <c r="A224" s="316" t="s">
        <v>228</v>
      </c>
      <c r="B224" s="316"/>
      <c r="C224" s="316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329" t="s">
        <v>229</v>
      </c>
      <c r="B226" s="329"/>
      <c r="C226" s="329"/>
      <c r="D226" s="320"/>
      <c r="E226" s="320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316" t="s">
        <v>230</v>
      </c>
      <c r="C228" s="316"/>
      <c r="D228" s="316"/>
      <c r="E228" s="316"/>
      <c r="F228" s="316"/>
      <c r="G228" s="4"/>
      <c r="H228" s="4"/>
      <c r="I228" s="4"/>
      <c r="J228" s="4"/>
    </row>
    <row r="229" spans="1:10">
      <c r="A229" s="321" t="s">
        <v>231</v>
      </c>
      <c r="B229" s="321"/>
      <c r="C229" s="321"/>
      <c r="D229" s="321"/>
      <c r="E229" s="321"/>
      <c r="F229" s="321"/>
      <c r="G229" s="4"/>
      <c r="H229" s="4"/>
      <c r="I229" s="4"/>
      <c r="J229" s="4"/>
    </row>
    <row r="230" spans="1:10">
      <c r="A230" s="316" t="s">
        <v>232</v>
      </c>
      <c r="B230" s="316"/>
      <c r="C230" s="316"/>
      <c r="D230" s="316"/>
      <c r="E230" s="316"/>
      <c r="F230" s="316"/>
      <c r="G230" s="4"/>
      <c r="H230" s="4"/>
      <c r="I230" s="4"/>
      <c r="J230" s="4"/>
    </row>
    <row r="231" spans="1:10">
      <c r="A231" s="316" t="s">
        <v>233</v>
      </c>
      <c r="B231" s="316"/>
      <c r="C231" s="316"/>
      <c r="D231" s="316"/>
      <c r="E231" s="316"/>
      <c r="F231" s="316"/>
      <c r="G231" s="4"/>
      <c r="H231" s="4"/>
      <c r="I231" s="4"/>
      <c r="J231" s="4"/>
    </row>
    <row r="232" spans="1:10">
      <c r="A232" s="316" t="s">
        <v>234</v>
      </c>
      <c r="B232" s="316"/>
      <c r="C232" s="316"/>
      <c r="D232" s="3"/>
      <c r="E232" s="3"/>
      <c r="F232" s="3"/>
      <c r="G232" s="4"/>
      <c r="H232" s="4"/>
      <c r="I232" s="4"/>
      <c r="J232" s="4"/>
    </row>
    <row r="233" spans="1:10">
      <c r="A233" s="316" t="s">
        <v>235</v>
      </c>
      <c r="B233" s="316"/>
      <c r="C233" s="316"/>
      <c r="D233" s="316"/>
      <c r="E233" s="316"/>
      <c r="F233" s="316"/>
      <c r="G233" s="4"/>
      <c r="H233" s="4"/>
      <c r="I233" s="4"/>
      <c r="J233" s="4"/>
    </row>
    <row r="234" spans="1:10">
      <c r="A234" s="316"/>
      <c r="B234" s="316"/>
      <c r="C234" s="316"/>
      <c r="D234" s="316"/>
      <c r="E234" s="316"/>
      <c r="F234" s="316"/>
      <c r="G234" s="4"/>
      <c r="H234" s="4"/>
      <c r="I234" s="4"/>
      <c r="J234" s="4"/>
    </row>
    <row r="235" spans="1:10" ht="18">
      <c r="A235" s="4"/>
      <c r="B235" s="401" t="s">
        <v>236</v>
      </c>
      <c r="C235" s="401"/>
      <c r="D235" s="401"/>
      <c r="E235" s="401"/>
      <c r="F235" s="401"/>
      <c r="G235" s="4"/>
      <c r="H235" s="4"/>
      <c r="I235" s="4"/>
      <c r="J235" s="4"/>
    </row>
    <row r="236" spans="1:10" ht="18">
      <c r="A236" s="4"/>
      <c r="B236" s="4"/>
      <c r="C236" s="4"/>
      <c r="D236" s="4"/>
      <c r="E236" s="4"/>
      <c r="F236" s="274"/>
      <c r="G236" s="4"/>
      <c r="H236" s="4"/>
      <c r="I236" s="4"/>
      <c r="J236" s="4"/>
    </row>
    <row r="237" spans="1:10" ht="15.75">
      <c r="A237" s="317" t="s">
        <v>237</v>
      </c>
      <c r="B237" s="317"/>
      <c r="C237" s="317"/>
      <c r="D237" s="275"/>
      <c r="E237" s="4"/>
      <c r="F237" s="4"/>
      <c r="G237" s="4"/>
      <c r="H237" s="4"/>
      <c r="I237" s="4"/>
      <c r="J237" s="4"/>
    </row>
    <row r="238" spans="1:10">
      <c r="A238" s="4"/>
      <c r="B238" s="402" t="s">
        <v>238</v>
      </c>
      <c r="C238" s="402"/>
      <c r="D238" s="4" t="s">
        <v>239</v>
      </c>
      <c r="E238" s="4"/>
      <c r="F238" s="3"/>
      <c r="G238" s="4"/>
      <c r="H238" s="4"/>
      <c r="I238" s="4"/>
      <c r="J238" s="4"/>
    </row>
    <row r="239" spans="1:10">
      <c r="A239" s="4"/>
      <c r="B239" s="316" t="s">
        <v>240</v>
      </c>
      <c r="C239" s="316"/>
      <c r="D239" s="4" t="s">
        <v>241</v>
      </c>
      <c r="E239" s="4"/>
      <c r="F239" s="3"/>
      <c r="G239" s="4"/>
      <c r="H239" s="4"/>
      <c r="I239" s="4"/>
      <c r="J239" s="4"/>
    </row>
    <row r="240" spans="1:10">
      <c r="A240" s="4"/>
      <c r="B240" s="316" t="s">
        <v>242</v>
      </c>
      <c r="C240" s="316"/>
      <c r="D240" s="4" t="s">
        <v>241</v>
      </c>
      <c r="E240" s="4"/>
      <c r="F240" s="3"/>
      <c r="G240" s="4"/>
      <c r="H240" s="4"/>
      <c r="I240" s="4"/>
      <c r="J240" s="4"/>
    </row>
    <row r="241" spans="1:10">
      <c r="A241" s="4"/>
      <c r="B241" s="316" t="s">
        <v>243</v>
      </c>
      <c r="C241" s="316"/>
      <c r="D241" s="4" t="s">
        <v>244</v>
      </c>
      <c r="E241" s="4"/>
      <c r="F241" s="3"/>
      <c r="G241" s="4"/>
      <c r="H241" s="4"/>
      <c r="I241" s="4"/>
      <c r="J241" s="4"/>
    </row>
    <row r="242" spans="1:10">
      <c r="A242" s="4"/>
      <c r="B242" s="4" t="s">
        <v>245</v>
      </c>
      <c r="C242" s="4"/>
      <c r="D242" s="4" t="s">
        <v>246</v>
      </c>
      <c r="E242" s="4"/>
      <c r="F242" s="3"/>
      <c r="G242" s="4"/>
      <c r="H242" s="4"/>
      <c r="I242" s="4"/>
      <c r="J242" s="4"/>
    </row>
    <row r="243" spans="1:10">
      <c r="A243" s="4"/>
      <c r="B243" s="316" t="s">
        <v>247</v>
      </c>
      <c r="C243" s="316"/>
      <c r="D243" s="4" t="s">
        <v>246</v>
      </c>
      <c r="E243" s="4"/>
      <c r="F243" s="3"/>
      <c r="G243" s="4"/>
      <c r="H243" s="4"/>
      <c r="I243" s="4"/>
      <c r="J243" s="4"/>
    </row>
    <row r="244" spans="1:10">
      <c r="A244" s="4"/>
      <c r="B244" s="316" t="s">
        <v>248</v>
      </c>
      <c r="C244" s="316"/>
      <c r="D244" s="4" t="s">
        <v>246</v>
      </c>
      <c r="E244" s="4"/>
      <c r="F244" s="4"/>
      <c r="G244" s="4"/>
      <c r="H244" s="4"/>
      <c r="I244" s="4"/>
      <c r="J244" s="4"/>
    </row>
    <row r="245" spans="1:10" ht="15.75">
      <c r="A245" s="317" t="s">
        <v>249</v>
      </c>
      <c r="B245" s="317"/>
      <c r="C245" s="317"/>
      <c r="D245" s="4"/>
      <c r="E245" s="4"/>
      <c r="F245" s="3"/>
      <c r="G245" s="4"/>
      <c r="H245" s="4"/>
      <c r="I245" s="4"/>
      <c r="J245" s="4"/>
    </row>
    <row r="246" spans="1:10">
      <c r="A246" s="4"/>
      <c r="B246" s="316" t="s">
        <v>250</v>
      </c>
      <c r="C246" s="316"/>
      <c r="D246" s="4" t="s">
        <v>251</v>
      </c>
      <c r="E246" s="4"/>
      <c r="F246" s="3"/>
      <c r="G246" s="4"/>
      <c r="H246" s="4"/>
      <c r="I246" s="4"/>
      <c r="J246" s="4"/>
    </row>
    <row r="247" spans="1:10">
      <c r="A247" s="4"/>
      <c r="B247" s="316" t="s">
        <v>252</v>
      </c>
      <c r="C247" s="316"/>
      <c r="D247" s="4" t="s">
        <v>253</v>
      </c>
      <c r="E247" s="4"/>
      <c r="F247" s="3"/>
      <c r="G247" s="4"/>
      <c r="H247" s="4"/>
      <c r="I247" s="4"/>
      <c r="J247" s="4"/>
    </row>
    <row r="248" spans="1:10">
      <c r="A248" s="4"/>
      <c r="B248" s="316" t="s">
        <v>254</v>
      </c>
      <c r="C248" s="316"/>
      <c r="D248" s="4" t="s">
        <v>255</v>
      </c>
      <c r="E248" s="4"/>
      <c r="F248" s="3"/>
      <c r="G248" s="4"/>
      <c r="H248" s="4"/>
      <c r="I248" s="4"/>
      <c r="J248" s="4"/>
    </row>
    <row r="249" spans="1:10">
      <c r="A249" s="4"/>
      <c r="B249" s="316" t="s">
        <v>256</v>
      </c>
      <c r="C249" s="316"/>
      <c r="D249" s="4" t="s">
        <v>257</v>
      </c>
      <c r="E249" s="4"/>
      <c r="F249" s="3"/>
      <c r="G249" s="4"/>
      <c r="H249" s="4"/>
      <c r="I249" s="4"/>
      <c r="J249" s="4"/>
    </row>
    <row r="250" spans="1:10">
      <c r="A250" s="4"/>
      <c r="B250" s="4" t="s">
        <v>258</v>
      </c>
      <c r="C250" s="4"/>
      <c r="D250" s="4" t="s">
        <v>259</v>
      </c>
      <c r="E250" s="4"/>
      <c r="F250" s="3"/>
      <c r="G250" s="4"/>
      <c r="H250" s="4"/>
      <c r="I250" s="4"/>
      <c r="J250" s="4"/>
    </row>
    <row r="251" spans="1:10">
      <c r="A251" s="4"/>
      <c r="B251" s="316" t="s">
        <v>260</v>
      </c>
      <c r="C251" s="316"/>
      <c r="D251" s="4" t="s">
        <v>261</v>
      </c>
      <c r="E251" s="4"/>
      <c r="F251" s="3"/>
      <c r="G251" s="4"/>
      <c r="H251" s="4"/>
      <c r="I251" s="4"/>
      <c r="J251" s="4"/>
    </row>
    <row r="252" spans="1:10">
      <c r="A252" s="4"/>
      <c r="B252" s="4" t="s">
        <v>262</v>
      </c>
      <c r="C252" s="4"/>
      <c r="D252" s="4" t="s">
        <v>263</v>
      </c>
      <c r="E252" s="4"/>
      <c r="F252" s="3"/>
      <c r="G252" s="4"/>
      <c r="H252" s="4"/>
      <c r="I252" s="4"/>
      <c r="J252" s="4"/>
    </row>
    <row r="253" spans="1:10" ht="15.75">
      <c r="A253" s="317" t="s">
        <v>264</v>
      </c>
      <c r="B253" s="317"/>
      <c r="C253" s="317"/>
      <c r="D253" s="4"/>
      <c r="E253" s="4"/>
      <c r="F253" s="3"/>
      <c r="G253" s="4"/>
      <c r="H253" s="4"/>
      <c r="I253" s="4"/>
      <c r="J253" s="4"/>
    </row>
    <row r="254" spans="1:10">
      <c r="A254" s="4"/>
      <c r="B254" s="316" t="s">
        <v>265</v>
      </c>
      <c r="C254" s="316"/>
      <c r="D254" s="4" t="s">
        <v>266</v>
      </c>
      <c r="E254" s="4"/>
      <c r="F254" s="3"/>
      <c r="G254" s="4"/>
      <c r="H254" s="4"/>
      <c r="I254" s="4"/>
      <c r="J254" s="4"/>
    </row>
    <row r="255" spans="1:10">
      <c r="A255" s="4"/>
      <c r="B255" s="316" t="s">
        <v>267</v>
      </c>
      <c r="C255" s="316"/>
      <c r="D255" s="4" t="s">
        <v>268</v>
      </c>
      <c r="E255" s="4"/>
      <c r="F255" s="3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316" t="s">
        <v>269</v>
      </c>
      <c r="B257" s="316"/>
      <c r="C257" s="316"/>
      <c r="D257" s="316"/>
      <c r="E257" s="316"/>
      <c r="F257" s="316"/>
      <c r="G257" s="4"/>
      <c r="H257" s="4"/>
      <c r="I257" s="4"/>
      <c r="J257" s="4"/>
    </row>
    <row r="258" spans="1:10">
      <c r="A258" s="402" t="s">
        <v>270</v>
      </c>
      <c r="B258" s="402"/>
      <c r="C258" s="402"/>
      <c r="D258" s="402"/>
      <c r="E258" s="402"/>
      <c r="F258" s="402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316" t="s">
        <v>271</v>
      </c>
      <c r="B260" s="316"/>
      <c r="C260" s="316"/>
      <c r="D260" s="4"/>
      <c r="E260" s="4"/>
      <c r="F260" s="4"/>
      <c r="G260" s="4"/>
      <c r="H260" s="4"/>
      <c r="I260" s="4"/>
      <c r="J260" s="4"/>
    </row>
    <row r="261" spans="1:10">
      <c r="A261" s="3"/>
      <c r="B261" s="3" t="s">
        <v>272</v>
      </c>
      <c r="C261" s="3"/>
      <c r="D261" s="4"/>
      <c r="E261" s="4"/>
      <c r="F261" s="4"/>
      <c r="G261" s="4"/>
      <c r="H261" s="4"/>
      <c r="I261" s="4"/>
      <c r="J261" s="4"/>
    </row>
    <row r="262" spans="1:10">
      <c r="A262" s="4"/>
      <c r="B262" s="329" t="s">
        <v>273</v>
      </c>
      <c r="C262" s="329"/>
      <c r="D262" s="276">
        <v>7220</v>
      </c>
      <c r="E262" s="277" t="s">
        <v>274</v>
      </c>
      <c r="F262" s="4"/>
      <c r="G262" s="4"/>
      <c r="H262" s="4"/>
      <c r="I262" s="4"/>
      <c r="J262" s="4"/>
    </row>
    <row r="263" spans="1:10" ht="16.899999999999999" customHeight="1">
      <c r="A263" s="4"/>
      <c r="B263" s="329" t="s">
        <v>275</v>
      </c>
      <c r="C263" s="329"/>
      <c r="D263" s="276">
        <v>66</v>
      </c>
      <c r="E263" s="277" t="s">
        <v>274</v>
      </c>
      <c r="F263" s="278"/>
      <c r="G263" s="4"/>
      <c r="H263" s="4"/>
      <c r="I263" s="4"/>
      <c r="J263" s="4"/>
    </row>
    <row r="264" spans="1:10">
      <c r="A264" s="4"/>
      <c r="B264" s="329" t="s">
        <v>276</v>
      </c>
      <c r="C264" s="329"/>
      <c r="D264" s="276">
        <v>132</v>
      </c>
      <c r="E264" s="276" t="s">
        <v>274</v>
      </c>
      <c r="F264" s="4"/>
      <c r="G264" s="4"/>
      <c r="H264" s="4"/>
      <c r="I264" s="4"/>
      <c r="J264" s="4"/>
    </row>
    <row r="265" spans="1:10">
      <c r="A265" s="4"/>
      <c r="B265" s="329" t="s">
        <v>277</v>
      </c>
      <c r="C265" s="329"/>
      <c r="D265" s="276">
        <v>160</v>
      </c>
      <c r="E265" s="276" t="s">
        <v>274</v>
      </c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329" t="s">
        <v>278</v>
      </c>
      <c r="B267" s="329"/>
      <c r="C267" s="329"/>
      <c r="D267" s="329"/>
      <c r="E267" s="4"/>
      <c r="F267" s="4"/>
      <c r="G267" s="4"/>
      <c r="H267" s="4"/>
      <c r="I267" s="4"/>
      <c r="J267" s="4"/>
    </row>
    <row r="268" spans="1:10">
      <c r="A268" s="3"/>
      <c r="B268" s="3"/>
      <c r="C268" s="3"/>
      <c r="D268" s="4"/>
      <c r="E268" s="4"/>
      <c r="F268" s="4"/>
      <c r="G268" s="4"/>
      <c r="H268" s="4"/>
      <c r="I268" s="4"/>
      <c r="J268" s="4"/>
    </row>
    <row r="269" spans="1:10">
      <c r="A269" s="4"/>
      <c r="B269" s="316" t="s">
        <v>279</v>
      </c>
      <c r="C269" s="316"/>
      <c r="D269" s="316"/>
      <c r="E269" s="316"/>
      <c r="F269" s="316"/>
      <c r="G269" s="4"/>
      <c r="H269" s="4"/>
      <c r="I269" s="4"/>
      <c r="J269" s="4"/>
    </row>
    <row r="270" spans="1:10">
      <c r="A270" s="316" t="s">
        <v>280</v>
      </c>
      <c r="B270" s="316"/>
      <c r="C270" s="316"/>
      <c r="D270" s="316"/>
      <c r="E270" s="316"/>
      <c r="F270" s="316"/>
      <c r="G270" s="4"/>
      <c r="H270" s="4"/>
      <c r="I270" s="4"/>
      <c r="J270" s="4"/>
    </row>
    <row r="271" spans="1:10">
      <c r="A271" s="316" t="s">
        <v>281</v>
      </c>
      <c r="B271" s="316"/>
      <c r="C271" s="316"/>
      <c r="D271" s="316"/>
      <c r="E271" s="316"/>
      <c r="F271" s="316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329" t="s">
        <v>282</v>
      </c>
      <c r="B273" s="329"/>
      <c r="C273" s="329"/>
      <c r="D273" s="329"/>
      <c r="E273" s="329"/>
      <c r="F273" s="4"/>
      <c r="G273" s="4"/>
      <c r="H273" s="4"/>
      <c r="I273" s="4"/>
      <c r="J273" s="4"/>
    </row>
    <row r="274" spans="1:10">
      <c r="A274" s="4"/>
      <c r="B274" s="316" t="s">
        <v>283</v>
      </c>
      <c r="C274" s="316"/>
      <c r="D274" s="316"/>
      <c r="E274" s="316"/>
      <c r="F274" s="316"/>
      <c r="G274" s="4"/>
      <c r="H274" s="4"/>
      <c r="I274" s="4"/>
      <c r="J274" s="4"/>
    </row>
    <row r="275" spans="1:10">
      <c r="A275" s="316" t="s">
        <v>284</v>
      </c>
      <c r="B275" s="316"/>
      <c r="C275" s="316"/>
      <c r="D275" s="316"/>
      <c r="E275" s="316"/>
      <c r="F275" s="316"/>
      <c r="G275" s="4"/>
      <c r="H275" s="4"/>
      <c r="I275" s="4"/>
      <c r="J275" s="4"/>
    </row>
    <row r="276" spans="1:10">
      <c r="A276" s="316" t="s">
        <v>285</v>
      </c>
      <c r="B276" s="316"/>
      <c r="C276" s="316"/>
      <c r="D276" s="316"/>
      <c r="E276" s="316"/>
      <c r="F276" s="316"/>
      <c r="G276" s="4"/>
      <c r="H276" s="4"/>
      <c r="I276" s="4"/>
      <c r="J276" s="4"/>
    </row>
    <row r="277" spans="1:10">
      <c r="A277" s="316" t="s">
        <v>286</v>
      </c>
      <c r="B277" s="316"/>
      <c r="C277" s="316"/>
      <c r="D277" s="316"/>
      <c r="E277" s="316"/>
      <c r="F277" s="316"/>
      <c r="G277" s="4"/>
      <c r="H277" s="4"/>
      <c r="I277" s="4"/>
      <c r="J277" s="4"/>
    </row>
    <row r="278" spans="1:10">
      <c r="A278" s="316" t="s">
        <v>287</v>
      </c>
      <c r="B278" s="316"/>
      <c r="C278" s="316"/>
      <c r="D278" s="316"/>
      <c r="E278" s="316"/>
      <c r="F278" s="316"/>
      <c r="G278" s="4"/>
      <c r="H278" s="4"/>
      <c r="I278" s="4"/>
      <c r="J278" s="4"/>
    </row>
    <row r="279" spans="1:10">
      <c r="A279" s="316" t="s">
        <v>288</v>
      </c>
      <c r="B279" s="316"/>
      <c r="C279" s="316"/>
      <c r="D279" s="316"/>
      <c r="E279" s="316"/>
      <c r="F279" s="316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316" t="s">
        <v>289</v>
      </c>
      <c r="B281" s="316"/>
      <c r="C281" s="316"/>
      <c r="D281" s="316"/>
      <c r="E281" s="316"/>
      <c r="F281" s="316"/>
      <c r="G281" s="4"/>
      <c r="H281" s="4"/>
      <c r="I281" s="4"/>
      <c r="J281" s="4"/>
    </row>
    <row r="282" spans="1:10">
      <c r="A282" s="316" t="s">
        <v>290</v>
      </c>
      <c r="B282" s="316"/>
      <c r="C282" s="316"/>
      <c r="D282" s="4"/>
      <c r="E282" s="4"/>
      <c r="F282" s="4"/>
      <c r="G282" s="4"/>
      <c r="H282" s="4"/>
      <c r="I282" s="4"/>
      <c r="J282" s="4"/>
    </row>
    <row r="283" spans="1:10">
      <c r="A283" s="316" t="s">
        <v>291</v>
      </c>
      <c r="B283" s="316"/>
      <c r="C283" s="316"/>
      <c r="D283" s="320"/>
      <c r="E283" s="4"/>
      <c r="F283" s="4"/>
      <c r="G283" s="4"/>
      <c r="H283" s="4"/>
      <c r="I283" s="4"/>
      <c r="J283" s="4"/>
    </row>
    <row r="284" spans="1:10">
      <c r="A284" s="316" t="s">
        <v>292</v>
      </c>
      <c r="B284" s="316"/>
      <c r="C284" s="316"/>
      <c r="D284" s="4"/>
      <c r="E284" s="4"/>
      <c r="F284" s="4"/>
      <c r="G284" s="4"/>
      <c r="H284" s="4"/>
      <c r="I284" s="4"/>
      <c r="J284" s="4"/>
    </row>
    <row r="285" spans="1:10">
      <c r="A285" s="316" t="s">
        <v>293</v>
      </c>
      <c r="B285" s="316"/>
      <c r="C285" s="316"/>
      <c r="D285" s="4"/>
      <c r="E285" s="4"/>
      <c r="F285" s="4"/>
      <c r="G285" s="4"/>
      <c r="H285" s="4"/>
      <c r="I285" s="4"/>
      <c r="J285" s="4"/>
    </row>
    <row r="286" spans="1:10">
      <c r="A286" s="316" t="s">
        <v>294</v>
      </c>
      <c r="B286" s="316"/>
      <c r="C286" s="316"/>
      <c r="D286" s="316"/>
      <c r="E286" s="316"/>
      <c r="F286" s="316"/>
      <c r="G286" s="4"/>
      <c r="H286" s="4"/>
      <c r="I286" s="4"/>
      <c r="J286" s="4"/>
    </row>
    <row r="287" spans="1:10">
      <c r="A287" s="316" t="s">
        <v>295</v>
      </c>
      <c r="B287" s="316"/>
      <c r="C287" s="316"/>
      <c r="D287" s="3"/>
      <c r="E287" s="3"/>
      <c r="F287" s="4"/>
      <c r="G287" s="4"/>
      <c r="H287" s="4"/>
      <c r="I287" s="4"/>
      <c r="J287" s="4"/>
    </row>
    <row r="288" spans="1:10">
      <c r="A288" s="4" t="s">
        <v>296</v>
      </c>
      <c r="B288" s="316" t="s">
        <v>297</v>
      </c>
      <c r="C288" s="316"/>
      <c r="D288" s="4"/>
      <c r="E288" s="4"/>
      <c r="F288" s="4"/>
      <c r="G288" s="4"/>
      <c r="H288" s="4"/>
      <c r="I288" s="4"/>
      <c r="J288" s="4"/>
    </row>
    <row r="289" spans="1:10">
      <c r="A289" s="4"/>
      <c r="B289" s="316" t="s">
        <v>298</v>
      </c>
      <c r="C289" s="316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>
      <c r="A291" s="4"/>
      <c r="B291" s="317" t="s">
        <v>299</v>
      </c>
      <c r="C291" s="317"/>
      <c r="D291" s="317"/>
      <c r="E291" s="4"/>
      <c r="F291" s="4"/>
      <c r="G291" s="4"/>
      <c r="H291" s="4"/>
      <c r="I291" s="4"/>
      <c r="J291" s="4"/>
    </row>
    <row r="292" spans="1:10" ht="13.15" customHeight="1">
      <c r="A292" s="4"/>
      <c r="B292" s="279"/>
      <c r="C292" s="279"/>
      <c r="D292" s="276"/>
      <c r="E292" s="276"/>
      <c r="F292" s="4"/>
      <c r="G292" s="4"/>
      <c r="H292" s="4"/>
      <c r="I292" s="4"/>
      <c r="J292" s="4"/>
    </row>
    <row r="293" spans="1:10">
      <c r="A293" s="329" t="s">
        <v>300</v>
      </c>
      <c r="B293" s="329"/>
      <c r="C293" s="329"/>
      <c r="D293" s="329"/>
      <c r="E293" s="4"/>
      <c r="F293" s="4"/>
      <c r="G293" s="4"/>
      <c r="H293" s="4"/>
      <c r="I293" s="4"/>
      <c r="J293" s="4"/>
    </row>
    <row r="294" spans="1:10">
      <c r="A294" s="280"/>
      <c r="B294" s="280"/>
      <c r="C294" s="280"/>
      <c r="D294" s="280"/>
      <c r="E294" s="4"/>
      <c r="F294" s="4"/>
      <c r="G294" s="4"/>
      <c r="H294" s="4"/>
      <c r="I294" s="4"/>
      <c r="J294" s="4"/>
    </row>
    <row r="295" spans="1:10">
      <c r="A295" s="316" t="s">
        <v>301</v>
      </c>
      <c r="B295" s="316"/>
      <c r="C295" s="316"/>
      <c r="D295" s="316"/>
      <c r="E295" s="316"/>
      <c r="F295" s="316"/>
      <c r="G295" s="4"/>
      <c r="H295" s="4"/>
      <c r="I295" s="4"/>
      <c r="J295" s="4"/>
    </row>
    <row r="296" spans="1:10">
      <c r="A296" s="316" t="s">
        <v>302</v>
      </c>
      <c r="B296" s="316"/>
      <c r="C296" s="316"/>
      <c r="D296" s="316"/>
      <c r="E296" s="316"/>
      <c r="F296" s="316"/>
      <c r="G296" s="4"/>
      <c r="H296" s="4"/>
      <c r="I296" s="4"/>
      <c r="J296" s="4"/>
    </row>
    <row r="297" spans="1:10">
      <c r="A297" s="3"/>
      <c r="B297" s="3"/>
      <c r="C297" s="3"/>
      <c r="D297" s="3"/>
      <c r="E297" s="3"/>
      <c r="F297" s="3"/>
      <c r="G297" s="4"/>
      <c r="H297" s="4"/>
      <c r="I297" s="4"/>
      <c r="J297" s="4"/>
    </row>
    <row r="298" spans="1:10">
      <c r="A298" s="316" t="s">
        <v>303</v>
      </c>
      <c r="B298" s="316"/>
      <c r="C298" s="316"/>
      <c r="D298" s="320"/>
      <c r="E298" s="320"/>
      <c r="F298" s="4"/>
      <c r="G298" s="4"/>
      <c r="H298" s="4"/>
      <c r="I298" s="4"/>
      <c r="J298" s="4"/>
    </row>
    <row r="299" spans="1:10">
      <c r="A299" s="316" t="s">
        <v>304</v>
      </c>
      <c r="B299" s="316"/>
      <c r="C299" s="316"/>
      <c r="D299" s="4"/>
      <c r="E299" s="4"/>
      <c r="F299" s="4"/>
      <c r="G299" s="4"/>
      <c r="H299" s="4"/>
      <c r="I299" s="4"/>
      <c r="J299" s="4"/>
    </row>
    <row r="300" spans="1:10">
      <c r="A300" s="316" t="s">
        <v>305</v>
      </c>
      <c r="B300" s="316"/>
      <c r="C300" s="316"/>
      <c r="D300" s="4"/>
      <c r="E300" s="4"/>
      <c r="F300" s="4"/>
      <c r="G300" s="4"/>
      <c r="H300" s="4"/>
      <c r="I300" s="4"/>
      <c r="J300" s="4"/>
    </row>
    <row r="301" spans="1:10">
      <c r="A301" s="316" t="s">
        <v>306</v>
      </c>
      <c r="B301" s="316"/>
      <c r="C301" s="316"/>
      <c r="D301" s="316"/>
      <c r="E301" s="316"/>
      <c r="F301" s="316"/>
      <c r="G301" s="4"/>
      <c r="H301" s="4"/>
      <c r="I301" s="4"/>
      <c r="J301" s="4"/>
    </row>
    <row r="302" spans="1:10">
      <c r="A302" s="316" t="s">
        <v>307</v>
      </c>
      <c r="B302" s="316"/>
      <c r="C302" s="316"/>
      <c r="D302" s="316"/>
      <c r="E302" s="316"/>
      <c r="F302" s="316"/>
      <c r="G302" s="4"/>
      <c r="H302" s="4"/>
      <c r="I302" s="4"/>
      <c r="J302" s="4"/>
    </row>
    <row r="303" spans="1:10">
      <c r="A303" s="316" t="s">
        <v>308</v>
      </c>
      <c r="B303" s="316"/>
      <c r="C303" s="316"/>
      <c r="D303" s="316"/>
      <c r="E303" s="316"/>
      <c r="F303" s="320"/>
      <c r="G303" s="4"/>
      <c r="H303" s="4"/>
      <c r="I303" s="4"/>
      <c r="J303" s="4"/>
    </row>
    <row r="304" spans="1:10">
      <c r="A304" s="3"/>
      <c r="B304" s="3"/>
      <c r="C304" s="3"/>
      <c r="D304" s="3"/>
      <c r="E304" s="3"/>
      <c r="F304" s="3"/>
      <c r="G304" s="4"/>
      <c r="H304" s="4"/>
      <c r="I304" s="4"/>
      <c r="J304" s="4"/>
    </row>
    <row r="305" spans="1:10">
      <c r="A305" s="329" t="s">
        <v>309</v>
      </c>
      <c r="B305" s="329"/>
      <c r="C305" s="329"/>
      <c r="D305" s="4"/>
      <c r="E305" s="4"/>
      <c r="F305" s="4"/>
      <c r="G305" s="4"/>
      <c r="H305" s="4"/>
      <c r="I305" s="4"/>
      <c r="J305" s="4"/>
    </row>
    <row r="306" spans="1:10">
      <c r="A306" s="316" t="s">
        <v>310</v>
      </c>
      <c r="B306" s="316"/>
      <c r="C306" s="316"/>
      <c r="D306" s="320"/>
      <c r="E306" s="3"/>
      <c r="F306" s="4"/>
      <c r="G306" s="4"/>
      <c r="H306" s="4"/>
      <c r="I306" s="4"/>
      <c r="J306" s="4"/>
    </row>
    <row r="307" spans="1:10">
      <c r="A307" s="316" t="s">
        <v>311</v>
      </c>
      <c r="B307" s="316"/>
      <c r="C307" s="316"/>
      <c r="D307" s="316"/>
      <c r="E307" s="316"/>
      <c r="F307" s="316"/>
      <c r="G307" s="4"/>
      <c r="H307" s="4"/>
      <c r="I307" s="4"/>
      <c r="J307" s="4"/>
    </row>
    <row r="308" spans="1:10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>
      <c r="A309" s="403" t="s">
        <v>312</v>
      </c>
      <c r="B309" s="403"/>
      <c r="C309" s="403"/>
      <c r="D309" s="403"/>
      <c r="E309" s="403"/>
      <c r="F309" s="4"/>
      <c r="G309" s="4"/>
      <c r="H309" s="4"/>
      <c r="I309" s="4"/>
      <c r="J309" s="4"/>
    </row>
    <row r="310" spans="1:10">
      <c r="A310" s="329" t="s">
        <v>313</v>
      </c>
      <c r="B310" s="329"/>
      <c r="C310" s="329"/>
      <c r="D310" s="4"/>
      <c r="E310" s="4"/>
      <c r="F310" s="4"/>
      <c r="G310" s="4"/>
      <c r="H310" s="4"/>
      <c r="I310" s="4"/>
      <c r="J310" s="4"/>
    </row>
    <row r="311" spans="1:10">
      <c r="A311" s="316" t="s">
        <v>314</v>
      </c>
      <c r="B311" s="316"/>
      <c r="C311" s="316"/>
      <c r="D311" s="316"/>
      <c r="E311" s="316"/>
      <c r="F311" s="316"/>
      <c r="G311" s="4"/>
      <c r="H311" s="4"/>
      <c r="I311" s="4"/>
      <c r="J311" s="4"/>
    </row>
    <row r="312" spans="1:10">
      <c r="A312" s="316" t="s">
        <v>315</v>
      </c>
      <c r="B312" s="316"/>
      <c r="C312" s="316"/>
      <c r="D312" s="316"/>
      <c r="E312" s="316"/>
      <c r="F312" s="316"/>
      <c r="G312" s="4"/>
      <c r="H312" s="4"/>
      <c r="I312" s="4"/>
      <c r="J312" s="4"/>
    </row>
    <row r="313" spans="1:10" ht="28.15" customHeight="1">
      <c r="A313" s="321" t="s">
        <v>316</v>
      </c>
      <c r="B313" s="321"/>
      <c r="C313" s="321"/>
      <c r="D313" s="321"/>
      <c r="E313" s="321"/>
      <c r="F313" s="321"/>
      <c r="G313" s="4"/>
      <c r="H313" s="4"/>
      <c r="I313" s="4"/>
      <c r="J313" s="4"/>
    </row>
    <row r="314" spans="1:10">
      <c r="A314" s="316" t="s">
        <v>317</v>
      </c>
      <c r="B314" s="316"/>
      <c r="C314" s="316"/>
      <c r="D314" s="4"/>
      <c r="E314" s="4"/>
      <c r="F314" s="4"/>
      <c r="G314" s="4"/>
      <c r="H314" s="4"/>
      <c r="I314" s="4"/>
      <c r="J314" s="4"/>
    </row>
    <row r="315" spans="1:10">
      <c r="A315" s="4"/>
      <c r="B315" s="316" t="s">
        <v>318</v>
      </c>
      <c r="C315" s="316"/>
      <c r="D315" s="316"/>
      <c r="E315" s="316"/>
      <c r="F315" s="316"/>
      <c r="G315" s="4"/>
      <c r="H315" s="4"/>
      <c r="I315" s="4"/>
      <c r="J315" s="4"/>
    </row>
    <row r="316" spans="1:10">
      <c r="A316" s="316" t="s">
        <v>319</v>
      </c>
      <c r="B316" s="316"/>
      <c r="C316" s="316"/>
      <c r="D316" s="316"/>
      <c r="E316" s="316"/>
      <c r="F316" s="316"/>
      <c r="G316" s="4"/>
      <c r="H316" s="4"/>
      <c r="I316" s="4"/>
      <c r="J316" s="4"/>
    </row>
    <row r="317" spans="1:10">
      <c r="A317" s="316" t="s">
        <v>320</v>
      </c>
      <c r="B317" s="316"/>
      <c r="C317" s="316"/>
      <c r="D317" s="316"/>
      <c r="E317" s="316"/>
      <c r="F317" s="316"/>
      <c r="G317" s="4"/>
      <c r="H317" s="4"/>
      <c r="I317" s="4"/>
      <c r="J317" s="4"/>
    </row>
    <row r="318" spans="1:10">
      <c r="A318" s="316" t="s">
        <v>321</v>
      </c>
      <c r="B318" s="316"/>
      <c r="C318" s="316"/>
      <c r="D318" s="316"/>
      <c r="E318" s="316"/>
      <c r="F318" s="316"/>
      <c r="G318" s="4"/>
      <c r="H318" s="4"/>
      <c r="I318" s="4"/>
      <c r="J318" s="4"/>
    </row>
    <row r="319" spans="1:10">
      <c r="A319" s="316" t="s">
        <v>322</v>
      </c>
      <c r="B319" s="316"/>
      <c r="C319" s="316"/>
      <c r="D319" s="316"/>
      <c r="E319" s="316"/>
      <c r="F319" s="316"/>
      <c r="G319" s="4"/>
      <c r="H319" s="4"/>
      <c r="I319" s="4"/>
      <c r="J319" s="4"/>
    </row>
    <row r="320" spans="1:10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>
      <c r="A321" s="329" t="s">
        <v>323</v>
      </c>
      <c r="B321" s="329"/>
      <c r="C321" s="329"/>
      <c r="D321" s="4"/>
      <c r="E321" s="4"/>
      <c r="F321" s="4"/>
      <c r="G321" s="4"/>
      <c r="H321" s="4"/>
      <c r="I321" s="4"/>
      <c r="J321" s="4"/>
    </row>
    <row r="322" spans="1:10">
      <c r="A322" s="316" t="s">
        <v>324</v>
      </c>
      <c r="B322" s="316"/>
      <c r="C322" s="316"/>
      <c r="D322" s="316"/>
      <c r="E322" s="316"/>
      <c r="F322" s="316"/>
      <c r="G322" s="4"/>
      <c r="H322" s="4"/>
      <c r="I322" s="4"/>
      <c r="J322" s="4"/>
    </row>
    <row r="323" spans="1:10">
      <c r="A323" s="316" t="s">
        <v>325</v>
      </c>
      <c r="B323" s="316"/>
      <c r="C323" s="316"/>
      <c r="D323" s="316"/>
      <c r="E323" s="316"/>
      <c r="F323" s="316"/>
      <c r="G323" s="4"/>
      <c r="H323" s="4"/>
      <c r="I323" s="4"/>
      <c r="J323" s="4"/>
    </row>
    <row r="324" spans="1:10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>
      <c r="A325" s="329" t="s">
        <v>326</v>
      </c>
      <c r="B325" s="329"/>
      <c r="C325" s="329"/>
      <c r="D325" s="4"/>
      <c r="E325" s="4"/>
      <c r="F325" s="4"/>
      <c r="G325" s="4"/>
      <c r="H325" s="4"/>
      <c r="I325" s="4"/>
      <c r="J325" s="4"/>
    </row>
    <row r="326" spans="1:10" ht="15" customHeight="1">
      <c r="A326" s="4" t="s">
        <v>327</v>
      </c>
      <c r="B326" s="321" t="s">
        <v>328</v>
      </c>
      <c r="C326" s="321"/>
      <c r="D326" s="321"/>
      <c r="E326" s="321"/>
      <c r="F326" s="321"/>
      <c r="G326" s="4"/>
      <c r="H326" s="4"/>
      <c r="I326" s="4"/>
      <c r="J326" s="4"/>
    </row>
    <row r="327" spans="1:10" ht="16.899999999999999" customHeight="1">
      <c r="A327" s="321" t="s">
        <v>329</v>
      </c>
      <c r="B327" s="321"/>
      <c r="C327" s="321"/>
      <c r="D327" s="321"/>
      <c r="E327" s="321"/>
      <c r="F327" s="321"/>
      <c r="G327" s="4"/>
      <c r="H327" s="4"/>
      <c r="I327" s="4"/>
      <c r="J327" s="4"/>
    </row>
    <row r="328" spans="1:10" ht="21" customHeight="1">
      <c r="A328" s="321" t="s">
        <v>330</v>
      </c>
      <c r="B328" s="321"/>
      <c r="C328" s="321"/>
      <c r="D328" s="321"/>
      <c r="E328" s="321"/>
      <c r="F328" s="321"/>
      <c r="G328" s="4"/>
      <c r="H328" s="4"/>
      <c r="I328" s="4"/>
      <c r="J328" s="4"/>
    </row>
    <row r="329" spans="1:10" ht="16.149999999999999" customHeight="1">
      <c r="A329" s="316" t="s">
        <v>331</v>
      </c>
      <c r="B329" s="316"/>
      <c r="C329" s="316"/>
      <c r="D329" s="3"/>
      <c r="E329" s="3"/>
      <c r="F329" s="4"/>
      <c r="G329" s="4"/>
      <c r="H329" s="4"/>
      <c r="I329" s="4"/>
      <c r="J329" s="4"/>
    </row>
    <row r="330" spans="1:10" ht="18" customHeight="1">
      <c r="A330" s="316" t="s">
        <v>332</v>
      </c>
      <c r="B330" s="316"/>
      <c r="C330" s="316"/>
      <c r="D330" s="316"/>
      <c r="E330" s="316"/>
      <c r="F330" s="316"/>
      <c r="G330" s="4"/>
      <c r="H330" s="4"/>
      <c r="I330" s="4"/>
      <c r="J330" s="4"/>
    </row>
    <row r="331" spans="1:10" ht="34.15" customHeight="1">
      <c r="A331" s="321" t="s">
        <v>333</v>
      </c>
      <c r="B331" s="321"/>
      <c r="C331" s="321"/>
      <c r="D331" s="321"/>
      <c r="E331" s="321"/>
      <c r="F331" s="321"/>
      <c r="G331" s="4"/>
      <c r="H331" s="4"/>
      <c r="I331" s="4"/>
      <c r="J331" s="4"/>
    </row>
    <row r="332" spans="1:10">
      <c r="A332" s="316"/>
      <c r="B332" s="316"/>
      <c r="C332" s="316"/>
      <c r="D332" s="316"/>
      <c r="E332" s="316"/>
      <c r="F332" s="316"/>
      <c r="G332" s="4"/>
      <c r="H332" s="4"/>
      <c r="I332" s="4"/>
      <c r="J332" s="4"/>
    </row>
    <row r="333" spans="1:10" ht="15.75">
      <c r="A333" s="317" t="s">
        <v>334</v>
      </c>
      <c r="B333" s="317"/>
      <c r="C333" s="317"/>
      <c r="D333" s="320"/>
      <c r="E333" s="320"/>
      <c r="F333" s="4"/>
      <c r="G333" s="4"/>
      <c r="H333" s="4"/>
      <c r="I333" s="4"/>
      <c r="J333" s="4"/>
    </row>
    <row r="334" spans="1:10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>
      <c r="A335" s="4"/>
      <c r="B335" s="316" t="s">
        <v>335</v>
      </c>
      <c r="C335" s="316"/>
      <c r="D335" s="4"/>
      <c r="E335" s="4"/>
      <c r="F335" s="4"/>
      <c r="G335" s="4"/>
      <c r="H335" s="4"/>
      <c r="I335" s="4"/>
      <c r="J335" s="4"/>
    </row>
    <row r="336" spans="1:10" ht="30.75" customHeight="1">
      <c r="A336" s="321" t="s">
        <v>336</v>
      </c>
      <c r="B336" s="321"/>
      <c r="C336" s="321"/>
      <c r="D336" s="321"/>
      <c r="E336" s="321"/>
      <c r="F336" s="321"/>
      <c r="G336" s="4"/>
      <c r="H336" s="4"/>
      <c r="I336" s="4"/>
      <c r="J336" s="4"/>
    </row>
    <row r="337" spans="1:10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.75">
      <c r="A338" s="317" t="s">
        <v>337</v>
      </c>
      <c r="B338" s="317"/>
      <c r="C338" s="317"/>
      <c r="D338" s="317"/>
      <c r="E338" s="317"/>
      <c r="F338" s="317"/>
      <c r="G338" s="317"/>
      <c r="H338" s="4"/>
      <c r="I338" s="4"/>
      <c r="J338" s="4"/>
    </row>
    <row r="339" spans="1:10">
      <c r="A339" s="316" t="s">
        <v>338</v>
      </c>
      <c r="B339" s="316"/>
      <c r="C339" s="316"/>
      <c r="D339" s="316"/>
      <c r="E339" s="316"/>
      <c r="F339" s="316"/>
      <c r="G339" s="4"/>
      <c r="H339" s="4"/>
      <c r="I339" s="4"/>
      <c r="J339" s="4"/>
    </row>
    <row r="340" spans="1:10">
      <c r="A340" s="316" t="s">
        <v>339</v>
      </c>
      <c r="B340" s="316"/>
      <c r="C340" s="316"/>
      <c r="D340" s="316"/>
      <c r="E340" s="316"/>
      <c r="F340" s="316"/>
      <c r="G340" s="4"/>
      <c r="H340" s="4"/>
      <c r="I340" s="4"/>
      <c r="J340" s="4"/>
    </row>
    <row r="341" spans="1:10">
      <c r="A341" s="316" t="s">
        <v>340</v>
      </c>
      <c r="B341" s="316"/>
      <c r="C341" s="316"/>
      <c r="D341" s="4"/>
      <c r="E341" s="4"/>
      <c r="F341" s="4"/>
      <c r="G341" s="4"/>
      <c r="H341" s="4"/>
      <c r="I341" s="4"/>
      <c r="J341" s="4"/>
    </row>
    <row r="342" spans="1:10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5.75">
      <c r="A343" s="317" t="s">
        <v>341</v>
      </c>
      <c r="B343" s="317"/>
      <c r="C343" s="317"/>
      <c r="D343" s="320"/>
      <c r="E343" s="320"/>
      <c r="F343" s="4"/>
      <c r="G343" s="4"/>
      <c r="H343" s="4"/>
      <c r="I343" s="4"/>
      <c r="J343" s="4"/>
    </row>
    <row r="344" spans="1:10" ht="28.5" customHeight="1">
      <c r="A344" s="321" t="s">
        <v>342</v>
      </c>
      <c r="B344" s="321"/>
      <c r="C344" s="321"/>
      <c r="D344" s="321"/>
      <c r="E344" s="321"/>
      <c r="F344" s="321"/>
      <c r="G344" s="4"/>
      <c r="H344" s="4"/>
      <c r="I344" s="4"/>
      <c r="J344" s="4"/>
    </row>
    <row r="345" spans="1:10">
      <c r="A345" s="316" t="s">
        <v>343</v>
      </c>
      <c r="B345" s="316"/>
      <c r="C345" s="316"/>
      <c r="D345" s="320"/>
      <c r="E345" s="320"/>
      <c r="F345" s="4"/>
      <c r="G345" s="4"/>
      <c r="H345" s="4"/>
      <c r="I345" s="4"/>
      <c r="J345" s="4"/>
    </row>
    <row r="346" spans="1:10">
      <c r="A346" s="316"/>
      <c r="B346" s="320"/>
      <c r="C346" s="320"/>
      <c r="D346" s="320"/>
      <c r="E346" s="320"/>
      <c r="F346" s="320"/>
      <c r="G346" s="4"/>
      <c r="H346" s="4"/>
      <c r="I346" s="4"/>
      <c r="J346" s="4"/>
    </row>
    <row r="347" spans="1:10" ht="15.75">
      <c r="A347" s="317" t="s">
        <v>344</v>
      </c>
      <c r="B347" s="317"/>
      <c r="C347" s="317"/>
      <c r="D347" s="317"/>
      <c r="E347" s="317"/>
      <c r="F347" s="4"/>
      <c r="G347" s="4"/>
      <c r="H347" s="4"/>
      <c r="I347" s="4"/>
      <c r="J347" s="4"/>
    </row>
    <row r="348" spans="1:10" ht="15.75" thickBot="1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48.75" thickTop="1" thickBot="1">
      <c r="A349" s="4"/>
      <c r="B349" s="404" t="s">
        <v>345</v>
      </c>
      <c r="C349" s="405"/>
      <c r="D349" s="281" t="s">
        <v>346</v>
      </c>
      <c r="E349" s="282" t="s">
        <v>347</v>
      </c>
      <c r="F349" s="281" t="s">
        <v>348</v>
      </c>
      <c r="G349" s="4"/>
      <c r="H349" s="4"/>
      <c r="I349" s="4"/>
      <c r="J349" s="4"/>
    </row>
    <row r="350" spans="1:10" ht="15.75" thickTop="1">
      <c r="A350" s="4"/>
      <c r="B350" s="283" t="s">
        <v>349</v>
      </c>
      <c r="C350" s="284"/>
      <c r="D350" s="285">
        <v>16352</v>
      </c>
      <c r="E350" s="286">
        <v>10836.86</v>
      </c>
      <c r="F350" s="287">
        <v>16352</v>
      </c>
      <c r="G350" s="4"/>
      <c r="H350" s="4"/>
      <c r="I350" s="4"/>
      <c r="J350" s="4"/>
    </row>
    <row r="351" spans="1:10">
      <c r="A351" s="4"/>
      <c r="B351" s="47" t="s">
        <v>350</v>
      </c>
      <c r="C351" s="288"/>
      <c r="D351" s="103">
        <v>7640</v>
      </c>
      <c r="E351" s="289">
        <v>3382.95</v>
      </c>
      <c r="F351" s="287">
        <v>7640</v>
      </c>
      <c r="G351" s="4"/>
      <c r="H351" s="4"/>
      <c r="I351" s="4"/>
      <c r="J351" s="4"/>
    </row>
    <row r="352" spans="1:10">
      <c r="A352" s="4"/>
      <c r="B352" s="47" t="s">
        <v>351</v>
      </c>
      <c r="C352" s="288"/>
      <c r="D352" s="103">
        <v>1910</v>
      </c>
      <c r="E352" s="290">
        <v>2565.86</v>
      </c>
      <c r="F352" s="287">
        <v>1910</v>
      </c>
      <c r="G352" s="4"/>
      <c r="H352" s="4"/>
      <c r="I352" s="4"/>
      <c r="J352" s="4"/>
    </row>
    <row r="353" spans="1:10">
      <c r="A353" s="4"/>
      <c r="B353" s="47" t="s">
        <v>352</v>
      </c>
      <c r="C353" s="288"/>
      <c r="D353" s="103">
        <v>23830</v>
      </c>
      <c r="E353" s="289">
        <v>13791.19</v>
      </c>
      <c r="F353" s="287">
        <v>23830</v>
      </c>
      <c r="G353" s="4"/>
      <c r="H353" s="4"/>
      <c r="I353" s="4"/>
      <c r="J353" s="4"/>
    </row>
    <row r="354" spans="1:10">
      <c r="A354" s="4"/>
      <c r="B354" s="47" t="s">
        <v>353</v>
      </c>
      <c r="C354" s="288"/>
      <c r="D354" s="103">
        <v>6000</v>
      </c>
      <c r="E354" s="291">
        <v>3747.5</v>
      </c>
      <c r="F354" s="287">
        <v>6000</v>
      </c>
      <c r="G354" s="4"/>
      <c r="H354" s="4"/>
      <c r="I354" s="4"/>
      <c r="J354" s="4"/>
    </row>
    <row r="355" spans="1:10">
      <c r="A355" s="4"/>
      <c r="B355" s="47" t="s">
        <v>354</v>
      </c>
      <c r="C355" s="288"/>
      <c r="D355" s="103">
        <v>14858</v>
      </c>
      <c r="E355" s="292">
        <v>4522</v>
      </c>
      <c r="F355" s="287">
        <v>14858</v>
      </c>
      <c r="G355" s="4"/>
      <c r="H355" s="4"/>
      <c r="I355" s="4"/>
      <c r="J355" s="4"/>
    </row>
    <row r="356" spans="1:10" ht="15.75" thickBot="1">
      <c r="A356" s="4"/>
      <c r="B356" s="69" t="s">
        <v>355</v>
      </c>
      <c r="C356" s="293"/>
      <c r="D356" s="294">
        <v>18612</v>
      </c>
      <c r="E356" s="292">
        <v>15339.95</v>
      </c>
      <c r="F356" s="295">
        <v>18612</v>
      </c>
      <c r="G356" s="4"/>
      <c r="H356" s="4"/>
      <c r="I356" s="4"/>
      <c r="J356" s="4"/>
    </row>
    <row r="357" spans="1:10" ht="19.5" thickTop="1" thickBot="1">
      <c r="A357" s="4"/>
      <c r="B357" s="296" t="s">
        <v>356</v>
      </c>
      <c r="C357" s="297"/>
      <c r="D357" s="298">
        <f>SUM(D350:D356)</f>
        <v>89202</v>
      </c>
      <c r="E357" s="299">
        <f>SUM(E350:E356)</f>
        <v>54186.31</v>
      </c>
      <c r="F357" s="300">
        <f>SUM(F350:F356)</f>
        <v>89202</v>
      </c>
      <c r="G357" s="4"/>
      <c r="H357" s="4"/>
      <c r="I357" s="4"/>
      <c r="J357" s="4"/>
    </row>
    <row r="358" spans="1:10" ht="15.75" thickTop="1">
      <c r="A358" s="4"/>
      <c r="B358" s="4"/>
      <c r="C358" s="4"/>
      <c r="D358" s="4"/>
      <c r="E358" s="4"/>
      <c r="F358" s="249"/>
      <c r="G358" s="4"/>
      <c r="H358" s="4"/>
      <c r="I358" s="4"/>
      <c r="J358" s="4"/>
    </row>
    <row r="359" spans="1:10" ht="15.75">
      <c r="A359" s="317" t="s">
        <v>357</v>
      </c>
      <c r="B359" s="317"/>
      <c r="C359" s="317"/>
      <c r="D359" s="317"/>
      <c r="E359" s="320"/>
      <c r="F359" s="7"/>
      <c r="G359" s="4"/>
      <c r="H359" s="4"/>
      <c r="I359" s="4"/>
      <c r="J359" s="4"/>
    </row>
    <row r="360" spans="1:10">
      <c r="A360" s="4"/>
      <c r="B360" s="4"/>
      <c r="C360" s="4"/>
      <c r="E360" s="4"/>
      <c r="F360" s="266"/>
      <c r="G360" s="4"/>
      <c r="H360" s="4"/>
      <c r="I360" s="4"/>
      <c r="J360" s="4"/>
    </row>
    <row r="361" spans="1:10" ht="15.75">
      <c r="A361" s="301" t="s">
        <v>358</v>
      </c>
      <c r="B361" s="301"/>
      <c r="C361" s="301"/>
      <c r="D361" s="4"/>
      <c r="E361" s="4"/>
      <c r="F361" s="4"/>
      <c r="G361" s="4"/>
      <c r="H361" s="4"/>
      <c r="I361" s="4"/>
      <c r="J361" s="4"/>
    </row>
    <row r="362" spans="1:10" ht="15.75" thickBot="1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48.75" thickTop="1" thickBot="1">
      <c r="A363" s="4"/>
      <c r="B363" s="302" t="s">
        <v>345</v>
      </c>
      <c r="C363" s="303"/>
      <c r="D363" s="281" t="s">
        <v>346</v>
      </c>
      <c r="E363" s="282" t="s">
        <v>347</v>
      </c>
      <c r="F363" s="281" t="s">
        <v>359</v>
      </c>
      <c r="G363" s="4"/>
      <c r="H363" s="4"/>
      <c r="I363" s="4"/>
      <c r="J363" s="4"/>
    </row>
    <row r="364" spans="1:10" ht="15.75" thickTop="1">
      <c r="A364" s="4"/>
      <c r="B364" s="395" t="s">
        <v>360</v>
      </c>
      <c r="C364" s="406"/>
      <c r="D364" s="304">
        <v>3364</v>
      </c>
      <c r="E364" s="305">
        <v>2018.4</v>
      </c>
      <c r="F364" s="306">
        <v>3364</v>
      </c>
      <c r="G364" s="4"/>
      <c r="H364" s="4"/>
      <c r="I364" s="4"/>
      <c r="J364" s="4"/>
    </row>
    <row r="365" spans="1:10">
      <c r="A365" s="4"/>
      <c r="B365" s="395" t="s">
        <v>361</v>
      </c>
      <c r="C365" s="406"/>
      <c r="D365" s="304">
        <v>20450</v>
      </c>
      <c r="E365" s="305">
        <v>16112.4</v>
      </c>
      <c r="F365" s="306">
        <v>20450</v>
      </c>
      <c r="G365" s="4"/>
      <c r="H365" s="4"/>
      <c r="I365" s="4"/>
      <c r="J365" s="4"/>
    </row>
    <row r="366" spans="1:10" ht="15.75" thickBot="1">
      <c r="A366" s="4"/>
      <c r="B366" s="407" t="s">
        <v>354</v>
      </c>
      <c r="C366" s="408"/>
      <c r="D366" s="307">
        <v>1670</v>
      </c>
      <c r="E366" s="308">
        <v>1096.2</v>
      </c>
      <c r="F366" s="309">
        <v>1670</v>
      </c>
      <c r="G366" s="4"/>
      <c r="H366" s="4"/>
      <c r="I366" s="4"/>
      <c r="J366" s="4"/>
    </row>
    <row r="367" spans="1:10" ht="19.5" thickTop="1" thickBot="1">
      <c r="A367" s="4"/>
      <c r="B367" s="398" t="s">
        <v>362</v>
      </c>
      <c r="C367" s="400"/>
      <c r="D367" s="310">
        <f>SUM(D364:D366)</f>
        <v>25484</v>
      </c>
      <c r="E367" s="311">
        <f>SUM(E364:E366)</f>
        <v>19227</v>
      </c>
      <c r="F367" s="312">
        <f>SUM(F364:F366)</f>
        <v>25484</v>
      </c>
      <c r="G367" s="4"/>
      <c r="H367" s="4"/>
      <c r="I367" s="4"/>
      <c r="J367" s="4"/>
    </row>
    <row r="368" spans="1:10" ht="15.75" thickTop="1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>
      <c r="A369" s="316" t="s">
        <v>363</v>
      </c>
      <c r="B369" s="316"/>
      <c r="C369" s="316"/>
      <c r="D369" s="4"/>
      <c r="E369" s="4"/>
      <c r="F369" s="4"/>
      <c r="G369" s="4"/>
      <c r="H369" s="4"/>
      <c r="I369" s="4"/>
      <c r="J369" s="4"/>
    </row>
    <row r="370" spans="1:10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5.75">
      <c r="A371" s="317" t="s">
        <v>364</v>
      </c>
      <c r="B371" s="317"/>
      <c r="C371" s="317"/>
      <c r="D371" s="317"/>
      <c r="E371" s="4"/>
      <c r="F371" s="4"/>
      <c r="G371" s="4"/>
      <c r="H371" s="4"/>
      <c r="I371" s="4"/>
      <c r="J371" s="4"/>
    </row>
    <row r="372" spans="1:10">
      <c r="A372" s="4"/>
      <c r="B372" s="4"/>
      <c r="C372" s="4"/>
      <c r="D372" s="313"/>
      <c r="E372" s="4"/>
      <c r="F372" s="4"/>
      <c r="G372" s="4"/>
      <c r="H372" s="4"/>
      <c r="I372" s="4"/>
      <c r="J372" s="4"/>
    </row>
    <row r="373" spans="1:10">
      <c r="A373" s="329" t="s">
        <v>365</v>
      </c>
      <c r="B373" s="329"/>
      <c r="C373" s="329"/>
      <c r="D373" s="4"/>
      <c r="E373" s="4"/>
      <c r="F373" s="4"/>
      <c r="G373" s="4"/>
      <c r="H373" s="4"/>
      <c r="I373" s="4"/>
      <c r="J373" s="4"/>
    </row>
    <row r="374" spans="1:10" ht="21.6" customHeight="1">
      <c r="A374" s="321" t="s">
        <v>366</v>
      </c>
      <c r="B374" s="321"/>
      <c r="C374" s="321"/>
      <c r="D374" s="321"/>
      <c r="E374" s="321"/>
      <c r="F374" s="321"/>
      <c r="G374" s="4"/>
      <c r="H374" s="4"/>
      <c r="I374" s="4"/>
      <c r="J374" s="4"/>
    </row>
    <row r="375" spans="1:10" ht="33.6" customHeight="1">
      <c r="A375" s="321" t="s">
        <v>367</v>
      </c>
      <c r="B375" s="321"/>
      <c r="C375" s="321"/>
      <c r="D375" s="321"/>
      <c r="E375" s="321"/>
      <c r="F375" s="321"/>
      <c r="G375" s="4"/>
      <c r="H375" s="4"/>
      <c r="I375" s="4"/>
      <c r="J375" s="4"/>
    </row>
    <row r="376" spans="1:10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8.600000000000001" customHeight="1">
      <c r="A377" s="317" t="s">
        <v>368</v>
      </c>
      <c r="B377" s="317"/>
      <c r="C377" s="317"/>
      <c r="D377" s="317"/>
      <c r="E377" s="320"/>
      <c r="F377" s="4"/>
      <c r="G377" s="4"/>
      <c r="H377" s="4"/>
      <c r="I377" s="4"/>
      <c r="J377" s="4"/>
    </row>
    <row r="378" spans="1:10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21.6" customHeight="1">
      <c r="A379" s="316" t="s">
        <v>369</v>
      </c>
      <c r="B379" s="316"/>
      <c r="C379" s="316"/>
      <c r="D379" s="316"/>
      <c r="E379" s="316"/>
      <c r="F379" s="316"/>
      <c r="G379" s="4"/>
      <c r="H379" s="4"/>
      <c r="I379" s="4"/>
      <c r="J379" s="4"/>
    </row>
    <row r="380" spans="1:10" ht="45" customHeight="1">
      <c r="A380" s="321" t="s">
        <v>370</v>
      </c>
      <c r="B380" s="321"/>
      <c r="C380" s="321"/>
      <c r="D380" s="321"/>
      <c r="E380" s="321"/>
      <c r="F380" s="321"/>
      <c r="G380" s="266"/>
      <c r="H380" s="4"/>
      <c r="I380" s="4"/>
      <c r="J380" s="4"/>
    </row>
    <row r="381" spans="1:10" ht="16.899999999999999" customHeight="1">
      <c r="A381" s="321"/>
      <c r="B381" s="322"/>
      <c r="C381" s="322"/>
      <c r="D381" s="322"/>
      <c r="E381" s="322"/>
      <c r="F381" s="322"/>
      <c r="G381" s="266"/>
      <c r="H381" s="4"/>
      <c r="I381" s="4"/>
      <c r="J381" s="4"/>
    </row>
    <row r="382" spans="1:10" ht="34.15" customHeight="1">
      <c r="A382" s="321" t="s">
        <v>371</v>
      </c>
      <c r="B382" s="322"/>
      <c r="C382" s="322"/>
      <c r="D382" s="322"/>
      <c r="E382" s="322"/>
      <c r="F382" s="322"/>
      <c r="G382" s="266"/>
      <c r="H382" s="4"/>
      <c r="I382" s="4"/>
      <c r="J382" s="4"/>
    </row>
    <row r="383" spans="1:10">
      <c r="A383" s="412" t="s">
        <v>372</v>
      </c>
      <c r="B383" s="412"/>
      <c r="C383" s="412"/>
      <c r="D383" s="412"/>
      <c r="E383" s="412"/>
      <c r="F383" s="412"/>
      <c r="G383" s="4"/>
      <c r="H383" s="4"/>
      <c r="I383" s="4"/>
      <c r="J383" s="4"/>
    </row>
    <row r="384" spans="1:10" ht="13.9" customHeight="1">
      <c r="A384" s="412"/>
      <c r="B384" s="412"/>
      <c r="C384" s="412"/>
      <c r="D384" s="412"/>
      <c r="E384" s="412"/>
      <c r="F384" s="412"/>
      <c r="G384" s="4"/>
      <c r="H384" s="4"/>
      <c r="I384" s="4"/>
      <c r="J384" s="4"/>
    </row>
    <row r="385" spans="1:10" ht="18">
      <c r="A385" s="314"/>
      <c r="B385" s="314"/>
      <c r="C385" s="314"/>
      <c r="D385" s="314"/>
      <c r="E385" s="314"/>
      <c r="F385" s="314"/>
      <c r="G385" s="4"/>
      <c r="H385" s="4"/>
      <c r="I385" s="4"/>
      <c r="J385" s="4"/>
    </row>
    <row r="386" spans="1:10" ht="19.149999999999999" customHeight="1">
      <c r="A386" s="409"/>
      <c r="B386" s="410"/>
      <c r="C386" s="410"/>
      <c r="D386" s="410"/>
      <c r="E386" s="322"/>
      <c r="F386" s="322"/>
      <c r="G386" s="4"/>
      <c r="H386" s="4"/>
      <c r="I386" s="4"/>
      <c r="J386" s="4"/>
    </row>
    <row r="387" spans="1:10" ht="18">
      <c r="A387" s="409"/>
      <c r="B387" s="410"/>
      <c r="C387" s="410"/>
      <c r="D387" s="410"/>
      <c r="E387" s="314"/>
      <c r="F387" s="314" t="s">
        <v>373</v>
      </c>
      <c r="G387" s="4"/>
      <c r="H387" s="4"/>
      <c r="I387" s="4"/>
      <c r="J387" s="4"/>
    </row>
    <row r="388" spans="1:10" ht="17.45" customHeight="1">
      <c r="F388" t="s">
        <v>374</v>
      </c>
      <c r="H388" s="4"/>
      <c r="I388" s="4"/>
      <c r="J388" s="4"/>
    </row>
    <row r="389" spans="1:10" ht="15" customHeight="1">
      <c r="F389" t="s">
        <v>375</v>
      </c>
    </row>
    <row r="390" spans="1:10">
      <c r="A390" s="320" t="s">
        <v>376</v>
      </c>
      <c r="B390" s="320"/>
      <c r="C390" s="320"/>
    </row>
    <row r="392" spans="1:10" ht="18.75">
      <c r="A392" s="411"/>
      <c r="B392" s="411"/>
      <c r="C392" s="411"/>
      <c r="D392" s="411"/>
      <c r="E392" s="411"/>
      <c r="F392" s="411"/>
    </row>
    <row r="393" spans="1:10" ht="18.75">
      <c r="A393" s="315"/>
      <c r="B393" s="315"/>
      <c r="C393" s="315"/>
    </row>
  </sheetData>
  <mergeCells count="202">
    <mergeCell ref="A383:F384"/>
    <mergeCell ref="A390:C390"/>
    <mergeCell ref="A371:D371"/>
    <mergeCell ref="A373:C373"/>
    <mergeCell ref="A386:F386"/>
    <mergeCell ref="A387:D387"/>
    <mergeCell ref="A392:F392"/>
    <mergeCell ref="A377:E377"/>
    <mergeCell ref="A379:F379"/>
    <mergeCell ref="A380:F380"/>
    <mergeCell ref="A381:F381"/>
    <mergeCell ref="A382:F382"/>
    <mergeCell ref="A374:F374"/>
    <mergeCell ref="A375:F375"/>
    <mergeCell ref="A347:E347"/>
    <mergeCell ref="B349:C349"/>
    <mergeCell ref="A359:E359"/>
    <mergeCell ref="B364:C364"/>
    <mergeCell ref="B365:C365"/>
    <mergeCell ref="B366:C366"/>
    <mergeCell ref="B367:C367"/>
    <mergeCell ref="A369:C369"/>
    <mergeCell ref="A338:G338"/>
    <mergeCell ref="A339:F339"/>
    <mergeCell ref="A340:F340"/>
    <mergeCell ref="A341:C341"/>
    <mergeCell ref="A343:E343"/>
    <mergeCell ref="A344:F344"/>
    <mergeCell ref="B326:F326"/>
    <mergeCell ref="A327:F327"/>
    <mergeCell ref="A328:F328"/>
    <mergeCell ref="A329:C329"/>
    <mergeCell ref="A345:E345"/>
    <mergeCell ref="A346:F346"/>
    <mergeCell ref="A332:F332"/>
    <mergeCell ref="A333:E333"/>
    <mergeCell ref="B335:C335"/>
    <mergeCell ref="A336:F336"/>
    <mergeCell ref="A314:C314"/>
    <mergeCell ref="B315:F315"/>
    <mergeCell ref="A330:F330"/>
    <mergeCell ref="A331:F331"/>
    <mergeCell ref="A318:F318"/>
    <mergeCell ref="A319:F319"/>
    <mergeCell ref="A321:C321"/>
    <mergeCell ref="A322:F322"/>
    <mergeCell ref="A323:F323"/>
    <mergeCell ref="A325:C325"/>
    <mergeCell ref="A316:F316"/>
    <mergeCell ref="A317:F317"/>
    <mergeCell ref="A305:C305"/>
    <mergeCell ref="A306:D306"/>
    <mergeCell ref="A307:F307"/>
    <mergeCell ref="A309:E309"/>
    <mergeCell ref="A310:C310"/>
    <mergeCell ref="A311:F311"/>
    <mergeCell ref="A312:F312"/>
    <mergeCell ref="A313:F313"/>
    <mergeCell ref="A295:F295"/>
    <mergeCell ref="A296:F296"/>
    <mergeCell ref="A298:E298"/>
    <mergeCell ref="A299:C299"/>
    <mergeCell ref="A300:C300"/>
    <mergeCell ref="A301:F301"/>
    <mergeCell ref="A282:C282"/>
    <mergeCell ref="A283:D283"/>
    <mergeCell ref="A284:C284"/>
    <mergeCell ref="A285:C285"/>
    <mergeCell ref="A302:F302"/>
    <mergeCell ref="A303:F303"/>
    <mergeCell ref="B288:C288"/>
    <mergeCell ref="B289:C289"/>
    <mergeCell ref="B291:D291"/>
    <mergeCell ref="A293:D293"/>
    <mergeCell ref="A270:F270"/>
    <mergeCell ref="A271:F271"/>
    <mergeCell ref="A286:F286"/>
    <mergeCell ref="A287:C287"/>
    <mergeCell ref="A275:F275"/>
    <mergeCell ref="A276:F276"/>
    <mergeCell ref="A277:F277"/>
    <mergeCell ref="A278:F278"/>
    <mergeCell ref="A279:F279"/>
    <mergeCell ref="A281:F281"/>
    <mergeCell ref="A273:E273"/>
    <mergeCell ref="B274:F274"/>
    <mergeCell ref="A258:F258"/>
    <mergeCell ref="A260:C260"/>
    <mergeCell ref="B262:C262"/>
    <mergeCell ref="B263:C263"/>
    <mergeCell ref="B264:C264"/>
    <mergeCell ref="B265:C265"/>
    <mergeCell ref="A267:D267"/>
    <mergeCell ref="B269:F269"/>
    <mergeCell ref="B247:C247"/>
    <mergeCell ref="B248:C248"/>
    <mergeCell ref="B249:C249"/>
    <mergeCell ref="B251:C251"/>
    <mergeCell ref="A253:C253"/>
    <mergeCell ref="B254:C254"/>
    <mergeCell ref="B235:F235"/>
    <mergeCell ref="A237:C237"/>
    <mergeCell ref="B238:C238"/>
    <mergeCell ref="B239:C239"/>
    <mergeCell ref="B255:C255"/>
    <mergeCell ref="A257:F257"/>
    <mergeCell ref="B243:C243"/>
    <mergeCell ref="B244:C244"/>
    <mergeCell ref="A245:C245"/>
    <mergeCell ref="B246:C246"/>
    <mergeCell ref="A223:F223"/>
    <mergeCell ref="A224:C224"/>
    <mergeCell ref="B240:C240"/>
    <mergeCell ref="B241:C241"/>
    <mergeCell ref="A229:F229"/>
    <mergeCell ref="A230:F230"/>
    <mergeCell ref="A231:F231"/>
    <mergeCell ref="A232:C232"/>
    <mergeCell ref="A233:F233"/>
    <mergeCell ref="A234:F234"/>
    <mergeCell ref="A226:E226"/>
    <mergeCell ref="B228:F228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199:C199"/>
    <mergeCell ref="A200:C200"/>
    <mergeCell ref="A201:C201"/>
    <mergeCell ref="A202:C202"/>
    <mergeCell ref="A203:C203"/>
    <mergeCell ref="A210:F210"/>
    <mergeCell ref="A163:C163"/>
    <mergeCell ref="A175:C175"/>
    <mergeCell ref="A177:C177"/>
    <mergeCell ref="A179:C179"/>
    <mergeCell ref="A212:F212"/>
    <mergeCell ref="A214:F214"/>
    <mergeCell ref="A190:C190"/>
    <mergeCell ref="A195:C195"/>
    <mergeCell ref="A197:C197"/>
    <mergeCell ref="A198:C198"/>
    <mergeCell ref="A95:C95"/>
    <mergeCell ref="A96:C96"/>
    <mergeCell ref="A180:C180"/>
    <mergeCell ref="A181:C181"/>
    <mergeCell ref="A136:C136"/>
    <mergeCell ref="A138:C138"/>
    <mergeCell ref="A140:C140"/>
    <mergeCell ref="A142:C142"/>
    <mergeCell ref="A143:C143"/>
    <mergeCell ref="A144:C144"/>
    <mergeCell ref="A99:C99"/>
    <mergeCell ref="A135:C135"/>
    <mergeCell ref="A58:C58"/>
    <mergeCell ref="A70:C70"/>
    <mergeCell ref="A71:C71"/>
    <mergeCell ref="A74:C74"/>
    <mergeCell ref="A78:C78"/>
    <mergeCell ref="A88:C88"/>
    <mergeCell ref="A90:C90"/>
    <mergeCell ref="A93:C93"/>
    <mergeCell ref="A34:B34"/>
    <mergeCell ref="A35:C35"/>
    <mergeCell ref="A37:C37"/>
    <mergeCell ref="A38:C38"/>
    <mergeCell ref="A40:C40"/>
    <mergeCell ref="A41:C41"/>
    <mergeCell ref="A22:F22"/>
    <mergeCell ref="A24:F24"/>
    <mergeCell ref="A25:F25"/>
    <mergeCell ref="A26:F26"/>
    <mergeCell ref="A45:C45"/>
    <mergeCell ref="A57:C57"/>
    <mergeCell ref="A30:B30"/>
    <mergeCell ref="A31:B31"/>
    <mergeCell ref="A32:B32"/>
    <mergeCell ref="A33:B33"/>
    <mergeCell ref="A10:F10"/>
    <mergeCell ref="A11:G11"/>
    <mergeCell ref="A27:F27"/>
    <mergeCell ref="A28:C28"/>
    <mergeCell ref="A15:F15"/>
    <mergeCell ref="A16:F16"/>
    <mergeCell ref="A17:C17"/>
    <mergeCell ref="A19:F19"/>
    <mergeCell ref="A20:C20"/>
    <mergeCell ref="A21:F21"/>
    <mergeCell ref="A12:F12"/>
    <mergeCell ref="A14:F14"/>
    <mergeCell ref="A1:D1"/>
    <mergeCell ref="A3:D3"/>
    <mergeCell ref="A4:F4"/>
    <mergeCell ref="A5:F5"/>
    <mergeCell ref="A6:F6"/>
    <mergeCell ref="A7:F7"/>
    <mergeCell ref="A8:C8"/>
    <mergeCell ref="A9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3" manualBreakCount="3">
    <brk id="272" max="16383" man="1"/>
    <brk id="317" max="16383" man="1"/>
    <brk id="3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Skornikova</dc:creator>
  <cp:lastModifiedBy>Mic</cp:lastModifiedBy>
  <cp:lastPrinted>2012-09-14T07:14:52Z</cp:lastPrinted>
  <dcterms:created xsi:type="dcterms:W3CDTF">2012-09-14T06:18:39Z</dcterms:created>
  <dcterms:modified xsi:type="dcterms:W3CDTF">2012-09-14T11:47:22Z</dcterms:modified>
</cp:coreProperties>
</file>