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390" windowHeight="8070" activeTab="14"/>
  </bookViews>
  <sheets>
    <sheet name="1" sheetId="1" r:id="rId1"/>
    <sheet name="2" sheetId="2" r:id="rId2"/>
    <sheet name="3" sheetId="3" r:id="rId3"/>
    <sheet name="4" sheetId="4" r:id="rId4"/>
    <sheet name="5" sheetId="16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Sumar " sheetId="15" r:id="rId15"/>
  </sheets>
  <definedNames>
    <definedName name="_xlnm.Print_Area" localSheetId="9">'10'!$A$1:$P$36</definedName>
    <definedName name="_xlnm.Print_Area" localSheetId="3">'4'!$A$1:$P$54</definedName>
    <definedName name="_xlnm.Print_Area" localSheetId="5">'6'!$A$1:$P$56</definedName>
    <definedName name="_xlnm.Print_Area" localSheetId="8">'9'!$A$1:$P$45</definedName>
    <definedName name="_xlnm.Print_Area" localSheetId="14">'Sumar '!$A$1:$P$40</definedName>
  </definedNames>
  <calcPr calcId="145621"/>
</workbook>
</file>

<file path=xl/calcChain.xml><?xml version="1.0" encoding="utf-8"?>
<calcChain xmlns="http://schemas.openxmlformats.org/spreadsheetml/2006/main">
  <c r="J18" i="16"/>
  <c r="H18"/>
  <c r="J34"/>
  <c r="J89"/>
  <c r="J90"/>
  <c r="J54" i="6"/>
  <c r="J53"/>
  <c r="G27" i="12"/>
  <c r="G47" i="16"/>
  <c r="E45" i="1"/>
  <c r="E28"/>
  <c r="E10"/>
  <c r="N10" i="14"/>
  <c r="K10"/>
  <c r="H10"/>
  <c r="K31" i="13"/>
  <c r="H31"/>
  <c r="H10"/>
  <c r="H10" i="11"/>
  <c r="K24" i="10"/>
  <c r="H24"/>
  <c r="H15" i="9"/>
  <c r="H25"/>
  <c r="N40" i="8"/>
  <c r="K40"/>
  <c r="N34"/>
  <c r="K34"/>
  <c r="N29"/>
  <c r="K29"/>
  <c r="N24"/>
  <c r="K24"/>
  <c r="N16"/>
  <c r="K16"/>
  <c r="N10"/>
  <c r="K10"/>
  <c r="H58"/>
  <c r="H50"/>
  <c r="H45"/>
  <c r="H40"/>
  <c r="H34"/>
  <c r="H29"/>
  <c r="H24"/>
  <c r="H16"/>
  <c r="H10"/>
  <c r="N33" i="7"/>
  <c r="K33"/>
  <c r="N10"/>
  <c r="K10"/>
  <c r="H33"/>
  <c r="H10"/>
  <c r="I20"/>
  <c r="N23" i="6"/>
  <c r="K23"/>
  <c r="H23"/>
  <c r="N10"/>
  <c r="K10"/>
  <c r="H10"/>
  <c r="K36" i="16"/>
  <c r="K54"/>
  <c r="K18"/>
  <c r="I60"/>
  <c r="H60"/>
  <c r="H36"/>
  <c r="H54"/>
  <c r="K18" i="4"/>
  <c r="H49"/>
  <c r="H40"/>
  <c r="H35"/>
  <c r="H32"/>
  <c r="H29"/>
  <c r="H18"/>
  <c r="H10"/>
  <c r="K58" i="3"/>
  <c r="N58"/>
  <c r="H58"/>
  <c r="H44"/>
  <c r="H17"/>
  <c r="N12" i="2"/>
  <c r="K12"/>
  <c r="H20"/>
  <c r="H12"/>
  <c r="K19" i="1"/>
  <c r="N59"/>
  <c r="N58"/>
  <c r="K59"/>
  <c r="K45"/>
  <c r="K36"/>
  <c r="K10"/>
  <c r="H59"/>
  <c r="H45"/>
  <c r="H36"/>
  <c r="H28"/>
  <c r="H19"/>
  <c r="H10"/>
  <c r="H17" i="4"/>
  <c r="P33" i="13"/>
  <c r="M33"/>
  <c r="K60" i="16"/>
  <c r="K14" i="4"/>
  <c r="O45" i="1"/>
  <c r="O9"/>
  <c r="K32" i="2"/>
  <c r="P21" i="8"/>
  <c r="M21"/>
  <c r="J33" i="9"/>
  <c r="M36" i="2"/>
  <c r="P36"/>
  <c r="P58" i="7"/>
  <c r="M58"/>
  <c r="P57" i="13"/>
  <c r="O57"/>
  <c r="N57"/>
  <c r="P56"/>
  <c r="P55"/>
  <c r="N55"/>
  <c r="P54"/>
  <c r="P53"/>
  <c r="O52"/>
  <c r="N52"/>
  <c r="P51"/>
  <c r="P50"/>
  <c r="N50"/>
  <c r="P49"/>
  <c r="P48"/>
  <c r="N48"/>
  <c r="P47"/>
  <c r="P46"/>
  <c r="N46"/>
  <c r="P45"/>
  <c r="P44"/>
  <c r="N44"/>
  <c r="P43"/>
  <c r="P42"/>
  <c r="P41"/>
  <c r="P40"/>
  <c r="P39"/>
  <c r="P38"/>
  <c r="P37"/>
  <c r="P36"/>
  <c r="P35"/>
  <c r="P34"/>
  <c r="P32"/>
  <c r="O31"/>
  <c r="N31"/>
  <c r="P30"/>
  <c r="P29"/>
  <c r="N29"/>
  <c r="P28"/>
  <c r="P27"/>
  <c r="N26"/>
  <c r="P25"/>
  <c r="P24"/>
  <c r="P23"/>
  <c r="P22"/>
  <c r="P21"/>
  <c r="P20"/>
  <c r="P19"/>
  <c r="P18"/>
  <c r="P17"/>
  <c r="P16"/>
  <c r="P15"/>
  <c r="P14"/>
  <c r="P13"/>
  <c r="P12"/>
  <c r="P11"/>
  <c r="O10"/>
  <c r="N10"/>
  <c r="M57"/>
  <c r="L57"/>
  <c r="K57"/>
  <c r="M56"/>
  <c r="M55"/>
  <c r="K55"/>
  <c r="M54"/>
  <c r="M53"/>
  <c r="L52"/>
  <c r="K52"/>
  <c r="M51"/>
  <c r="M50"/>
  <c r="K50"/>
  <c r="M49"/>
  <c r="M48"/>
  <c r="K48"/>
  <c r="M47"/>
  <c r="M46"/>
  <c r="K46"/>
  <c r="M45"/>
  <c r="M44"/>
  <c r="K44"/>
  <c r="M43"/>
  <c r="M42"/>
  <c r="M41"/>
  <c r="M40"/>
  <c r="M39"/>
  <c r="M38"/>
  <c r="M37"/>
  <c r="M36"/>
  <c r="M35"/>
  <c r="M34"/>
  <c r="M32"/>
  <c r="L31"/>
  <c r="M30"/>
  <c r="M29"/>
  <c r="K29"/>
  <c r="M28"/>
  <c r="M27"/>
  <c r="K26"/>
  <c r="M25"/>
  <c r="M24"/>
  <c r="M23"/>
  <c r="M22"/>
  <c r="M21"/>
  <c r="M20"/>
  <c r="M19"/>
  <c r="M18"/>
  <c r="M17"/>
  <c r="M16"/>
  <c r="M15"/>
  <c r="M14"/>
  <c r="M13"/>
  <c r="M12"/>
  <c r="M11"/>
  <c r="L10"/>
  <c r="K10"/>
  <c r="K9"/>
  <c r="M26"/>
  <c r="P10"/>
  <c r="P31"/>
  <c r="M10"/>
  <c r="P26"/>
  <c r="M31"/>
  <c r="M52"/>
  <c r="P52"/>
  <c r="P18" i="7"/>
  <c r="M18"/>
  <c r="P43"/>
  <c r="P42"/>
  <c r="P41"/>
  <c r="N54"/>
  <c r="N53"/>
  <c r="K54"/>
  <c r="K53"/>
  <c r="P54"/>
  <c r="P53"/>
  <c r="M54"/>
  <c r="M53"/>
  <c r="N17" i="11"/>
  <c r="M39"/>
  <c r="M38"/>
  <c r="M37"/>
  <c r="M36"/>
  <c r="M35"/>
  <c r="M34"/>
  <c r="L33"/>
  <c r="K33"/>
  <c r="K17"/>
  <c r="P33" i="10"/>
  <c r="P32"/>
  <c r="P31"/>
  <c r="P30"/>
  <c r="P29"/>
  <c r="P28"/>
  <c r="P27"/>
  <c r="P26"/>
  <c r="P25"/>
  <c r="P10"/>
  <c r="M10"/>
  <c r="P35" i="9"/>
  <c r="M35"/>
  <c r="P55" i="8"/>
  <c r="P54"/>
  <c r="P53"/>
  <c r="P52"/>
  <c r="P51"/>
  <c r="O50"/>
  <c r="N50"/>
  <c r="P61"/>
  <c r="P60"/>
  <c r="P59"/>
  <c r="O58"/>
  <c r="N58"/>
  <c r="M27" i="12"/>
  <c r="M26"/>
  <c r="P17"/>
  <c r="P16"/>
  <c r="P15"/>
  <c r="P14"/>
  <c r="P30" i="14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O10"/>
  <c r="M19"/>
  <c r="N33" i="6"/>
  <c r="K33"/>
  <c r="P47" i="16"/>
  <c r="L73"/>
  <c r="L72"/>
  <c r="L76"/>
  <c r="M65"/>
  <c r="M64"/>
  <c r="M63"/>
  <c r="M47"/>
  <c r="P48" i="4"/>
  <c r="P47"/>
  <c r="P45"/>
  <c r="P44"/>
  <c r="O53"/>
  <c r="L53"/>
  <c r="P69" i="3"/>
  <c r="N17"/>
  <c r="O44"/>
  <c r="N44"/>
  <c r="N42"/>
  <c r="N10"/>
  <c r="L73"/>
  <c r="L72"/>
  <c r="M69"/>
  <c r="K42"/>
  <c r="K10"/>
  <c r="N32" i="2"/>
  <c r="N29"/>
  <c r="N20"/>
  <c r="N10"/>
  <c r="K10"/>
  <c r="N45" i="1"/>
  <c r="P60"/>
  <c r="N9" i="3"/>
  <c r="M10"/>
  <c r="M33" i="11"/>
  <c r="N9" i="2"/>
  <c r="P58" i="8"/>
  <c r="P10" i="14"/>
  <c r="P50" i="8"/>
  <c r="M33" i="2"/>
  <c r="M32"/>
  <c r="N19" i="1"/>
  <c r="N28"/>
  <c r="N36"/>
  <c r="N10"/>
  <c r="N9"/>
  <c r="I39" i="7"/>
  <c r="J46"/>
  <c r="E10" i="13"/>
  <c r="J61"/>
  <c r="J60"/>
  <c r="G61"/>
  <c r="G60"/>
  <c r="I60"/>
  <c r="H60"/>
  <c r="E60"/>
  <c r="H26"/>
  <c r="J28"/>
  <c r="H29"/>
  <c r="J25" i="15"/>
  <c r="J27" i="12"/>
  <c r="J26"/>
  <c r="H17" i="11"/>
  <c r="J10" i="10"/>
  <c r="I33" i="6"/>
  <c r="H33"/>
  <c r="I36" i="16"/>
  <c r="I76"/>
  <c r="H10"/>
  <c r="H73"/>
  <c r="H72"/>
  <c r="H76"/>
  <c r="J82"/>
  <c r="H81"/>
  <c r="J81"/>
  <c r="H80"/>
  <c r="J80"/>
  <c r="J79"/>
  <c r="H79"/>
  <c r="I53" i="4"/>
  <c r="J31" i="7"/>
  <c r="J45"/>
  <c r="P47" i="1"/>
  <c r="M47"/>
  <c r="J47"/>
  <c r="J18" i="7"/>
  <c r="J17"/>
  <c r="H20"/>
  <c r="J75" i="16"/>
  <c r="J74"/>
  <c r="I73"/>
  <c r="I72"/>
  <c r="J14" i="3"/>
  <c r="J9" i="15"/>
  <c r="M67" i="1"/>
  <c r="M35"/>
  <c r="M66"/>
  <c r="J73" i="16"/>
  <c r="J72"/>
  <c r="P78" i="3"/>
  <c r="P77"/>
  <c r="M78"/>
  <c r="J78"/>
  <c r="H42"/>
  <c r="H44" i="13"/>
  <c r="H48"/>
  <c r="H46"/>
  <c r="H50"/>
  <c r="H55"/>
  <c r="N24" i="11"/>
  <c r="K24"/>
  <c r="H24"/>
  <c r="M45" i="9"/>
  <c r="P45"/>
  <c r="G24"/>
  <c r="M24"/>
  <c r="P24"/>
  <c r="P44"/>
  <c r="M44"/>
  <c r="P43"/>
  <c r="J19" i="14"/>
  <c r="I16" i="8"/>
  <c r="J65" i="16"/>
  <c r="J64"/>
  <c r="I10" i="7"/>
  <c r="J19"/>
  <c r="M85" i="16"/>
  <c r="M84"/>
  <c r="J85"/>
  <c r="J84"/>
  <c r="H50" i="6"/>
  <c r="J50"/>
  <c r="J51"/>
  <c r="J63" i="16"/>
  <c r="H49" i="6"/>
  <c r="G23" i="10"/>
  <c r="G22"/>
  <c r="J53" i="4"/>
  <c r="J67" i="1"/>
  <c r="J66"/>
  <c r="H66"/>
  <c r="H58"/>
  <c r="H9"/>
  <c r="J47" i="16"/>
  <c r="J58" i="7"/>
  <c r="H54"/>
  <c r="J54"/>
  <c r="P35" i="2"/>
  <c r="P34"/>
  <c r="I73" i="3"/>
  <c r="I72"/>
  <c r="J69"/>
  <c r="H32" i="2"/>
  <c r="J33"/>
  <c r="J32"/>
  <c r="H29"/>
  <c r="J30"/>
  <c r="J49" i="6"/>
  <c r="J48"/>
  <c r="H48"/>
  <c r="M35" i="2"/>
  <c r="M34"/>
  <c r="J53" i="7"/>
  <c r="G11" i="3"/>
  <c r="G85" i="16"/>
  <c r="G84"/>
  <c r="G25" i="15"/>
  <c r="G22"/>
  <c r="G21"/>
  <c r="G20"/>
  <c r="G19"/>
  <c r="G18"/>
  <c r="G17"/>
  <c r="G16"/>
  <c r="G15"/>
  <c r="G14"/>
  <c r="G13"/>
  <c r="G12"/>
  <c r="G11"/>
  <c r="G10"/>
  <c r="G9"/>
  <c r="F23"/>
  <c r="E23"/>
  <c r="G28" i="14"/>
  <c r="G27"/>
  <c r="G26"/>
  <c r="G25"/>
  <c r="G24"/>
  <c r="G23"/>
  <c r="G22"/>
  <c r="G21"/>
  <c r="G20"/>
  <c r="G18"/>
  <c r="G17"/>
  <c r="G16"/>
  <c r="G15"/>
  <c r="G14"/>
  <c r="G13"/>
  <c r="G12"/>
  <c r="G11"/>
  <c r="G30"/>
  <c r="G29"/>
  <c r="E10"/>
  <c r="E9"/>
  <c r="G59" i="13"/>
  <c r="G58"/>
  <c r="G56"/>
  <c r="G55"/>
  <c r="G54"/>
  <c r="G53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0"/>
  <c r="G29"/>
  <c r="G27"/>
  <c r="G25"/>
  <c r="G24"/>
  <c r="G23"/>
  <c r="G22"/>
  <c r="G21"/>
  <c r="G20"/>
  <c r="G19"/>
  <c r="G18"/>
  <c r="G17"/>
  <c r="G16"/>
  <c r="G15"/>
  <c r="G14"/>
  <c r="G13"/>
  <c r="G12"/>
  <c r="G11"/>
  <c r="G26"/>
  <c r="E57"/>
  <c r="E55"/>
  <c r="E52"/>
  <c r="E50"/>
  <c r="E48"/>
  <c r="E46"/>
  <c r="E44"/>
  <c r="E31"/>
  <c r="E29"/>
  <c r="E26"/>
  <c r="G23" i="12"/>
  <c r="G22"/>
  <c r="G21"/>
  <c r="G17"/>
  <c r="G16"/>
  <c r="G15"/>
  <c r="G14"/>
  <c r="G12"/>
  <c r="G11"/>
  <c r="G26"/>
  <c r="F10"/>
  <c r="F9"/>
  <c r="E19"/>
  <c r="E13"/>
  <c r="E10"/>
  <c r="O26" i="11"/>
  <c r="N26"/>
  <c r="L26"/>
  <c r="K26"/>
  <c r="I26"/>
  <c r="G39"/>
  <c r="G38"/>
  <c r="G37"/>
  <c r="G36"/>
  <c r="G35"/>
  <c r="G34"/>
  <c r="G32"/>
  <c r="G31"/>
  <c r="G30"/>
  <c r="G29"/>
  <c r="G28"/>
  <c r="G27"/>
  <c r="G25"/>
  <c r="G24"/>
  <c r="G23"/>
  <c r="G22"/>
  <c r="G20"/>
  <c r="G18"/>
  <c r="G17"/>
  <c r="G15"/>
  <c r="G14"/>
  <c r="G13"/>
  <c r="G12"/>
  <c r="G11"/>
  <c r="F33"/>
  <c r="F9"/>
  <c r="E33"/>
  <c r="E26"/>
  <c r="E24"/>
  <c r="E19"/>
  <c r="E17"/>
  <c r="E10"/>
  <c r="G11" i="10"/>
  <c r="G12"/>
  <c r="G13"/>
  <c r="G14"/>
  <c r="G15"/>
  <c r="G16"/>
  <c r="G17"/>
  <c r="G18"/>
  <c r="G19"/>
  <c r="G20"/>
  <c r="G21"/>
  <c r="G25"/>
  <c r="G26"/>
  <c r="G27"/>
  <c r="G28"/>
  <c r="G29"/>
  <c r="G30"/>
  <c r="G31"/>
  <c r="G32"/>
  <c r="G33"/>
  <c r="G36"/>
  <c r="G35"/>
  <c r="F34"/>
  <c r="F9"/>
  <c r="E24"/>
  <c r="E10"/>
  <c r="E9"/>
  <c r="G13" i="9"/>
  <c r="G11"/>
  <c r="G23"/>
  <c r="G22"/>
  <c r="G21"/>
  <c r="G20"/>
  <c r="G19"/>
  <c r="G18"/>
  <c r="G17"/>
  <c r="G16"/>
  <c r="G34"/>
  <c r="G31"/>
  <c r="G30"/>
  <c r="G29"/>
  <c r="G28"/>
  <c r="G27"/>
  <c r="G26"/>
  <c r="G42"/>
  <c r="G41"/>
  <c r="G40"/>
  <c r="G39"/>
  <c r="G38"/>
  <c r="G37"/>
  <c r="G36"/>
  <c r="G12"/>
  <c r="G10"/>
  <c r="F25"/>
  <c r="F14"/>
  <c r="F9"/>
  <c r="E35"/>
  <c r="E25"/>
  <c r="E15"/>
  <c r="E12"/>
  <c r="E10"/>
  <c r="G15" i="8"/>
  <c r="G14"/>
  <c r="G13"/>
  <c r="G12"/>
  <c r="G11"/>
  <c r="G22"/>
  <c r="G21"/>
  <c r="G20"/>
  <c r="G19"/>
  <c r="G18"/>
  <c r="G17"/>
  <c r="G28"/>
  <c r="G27"/>
  <c r="G26"/>
  <c r="G25"/>
  <c r="G33"/>
  <c r="G32"/>
  <c r="G31"/>
  <c r="G30"/>
  <c r="G38"/>
  <c r="G37"/>
  <c r="G36"/>
  <c r="G35"/>
  <c r="G44"/>
  <c r="G43"/>
  <c r="G42"/>
  <c r="G41"/>
  <c r="G49"/>
  <c r="G48"/>
  <c r="G47"/>
  <c r="G46"/>
  <c r="G55"/>
  <c r="G52"/>
  <c r="G57"/>
  <c r="G56"/>
  <c r="G61"/>
  <c r="G60"/>
  <c r="G59"/>
  <c r="F16"/>
  <c r="F10"/>
  <c r="E58"/>
  <c r="E56"/>
  <c r="E50"/>
  <c r="E45"/>
  <c r="E40"/>
  <c r="E34"/>
  <c r="E29"/>
  <c r="E24"/>
  <c r="E16"/>
  <c r="E10"/>
  <c r="G17" i="7"/>
  <c r="G16"/>
  <c r="G15"/>
  <c r="G14"/>
  <c r="G13"/>
  <c r="G12"/>
  <c r="G11"/>
  <c r="G32"/>
  <c r="G29"/>
  <c r="G28"/>
  <c r="G27"/>
  <c r="G26"/>
  <c r="G25"/>
  <c r="G24"/>
  <c r="G22"/>
  <c r="G21"/>
  <c r="G38"/>
  <c r="G37"/>
  <c r="G36"/>
  <c r="G35"/>
  <c r="G34"/>
  <c r="G44"/>
  <c r="G43"/>
  <c r="G42"/>
  <c r="G41"/>
  <c r="G40"/>
  <c r="G51"/>
  <c r="G50"/>
  <c r="G49"/>
  <c r="G55"/>
  <c r="G54"/>
  <c r="F48"/>
  <c r="F47"/>
  <c r="F39"/>
  <c r="F33"/>
  <c r="F20"/>
  <c r="G58"/>
  <c r="E54"/>
  <c r="E53"/>
  <c r="E39"/>
  <c r="E33"/>
  <c r="E10"/>
  <c r="G78" i="3"/>
  <c r="G38" i="6"/>
  <c r="G37"/>
  <c r="G34"/>
  <c r="G33"/>
  <c r="G32"/>
  <c r="G31"/>
  <c r="G30"/>
  <c r="G29"/>
  <c r="G28"/>
  <c r="G27"/>
  <c r="G26"/>
  <c r="G25"/>
  <c r="G24"/>
  <c r="G21"/>
  <c r="G20"/>
  <c r="G19"/>
  <c r="G18"/>
  <c r="G17"/>
  <c r="G15"/>
  <c r="G14"/>
  <c r="G12"/>
  <c r="G11"/>
  <c r="F36"/>
  <c r="F35"/>
  <c r="F23"/>
  <c r="F22"/>
  <c r="E36"/>
  <c r="E35"/>
  <c r="E33"/>
  <c r="E23"/>
  <c r="E10"/>
  <c r="G17" i="16"/>
  <c r="G16"/>
  <c r="G15"/>
  <c r="G14"/>
  <c r="G13"/>
  <c r="G12"/>
  <c r="G11"/>
  <c r="G33"/>
  <c r="G32"/>
  <c r="G31"/>
  <c r="G30"/>
  <c r="G29"/>
  <c r="G28"/>
  <c r="G27"/>
  <c r="G26"/>
  <c r="G25"/>
  <c r="G24"/>
  <c r="G23"/>
  <c r="G22"/>
  <c r="G21"/>
  <c r="G20"/>
  <c r="G19"/>
  <c r="G53"/>
  <c r="G52"/>
  <c r="G51"/>
  <c r="G50"/>
  <c r="G49"/>
  <c r="G48"/>
  <c r="G46"/>
  <c r="G45"/>
  <c r="G44"/>
  <c r="G43"/>
  <c r="G42"/>
  <c r="G41"/>
  <c r="G40"/>
  <c r="G39"/>
  <c r="G38"/>
  <c r="G37"/>
  <c r="G58"/>
  <c r="G57"/>
  <c r="G56"/>
  <c r="G55"/>
  <c r="G71"/>
  <c r="G70"/>
  <c r="G69"/>
  <c r="G68"/>
  <c r="G67"/>
  <c r="G66"/>
  <c r="G62"/>
  <c r="G61"/>
  <c r="G75"/>
  <c r="G74"/>
  <c r="F76"/>
  <c r="F73"/>
  <c r="F72"/>
  <c r="F60"/>
  <c r="F59"/>
  <c r="F54"/>
  <c r="F36"/>
  <c r="E60"/>
  <c r="E59"/>
  <c r="E54"/>
  <c r="E36"/>
  <c r="E18"/>
  <c r="E10"/>
  <c r="O10"/>
  <c r="N10"/>
  <c r="L10"/>
  <c r="K10"/>
  <c r="P17"/>
  <c r="P16"/>
  <c r="P15"/>
  <c r="P14"/>
  <c r="P13"/>
  <c r="P12"/>
  <c r="J17"/>
  <c r="J16"/>
  <c r="J15"/>
  <c r="J14"/>
  <c r="J13"/>
  <c r="M17"/>
  <c r="M16"/>
  <c r="M15"/>
  <c r="M14"/>
  <c r="M13"/>
  <c r="M12"/>
  <c r="M11"/>
  <c r="J11"/>
  <c r="I10"/>
  <c r="I18"/>
  <c r="L18"/>
  <c r="N18"/>
  <c r="O18"/>
  <c r="J19"/>
  <c r="M19"/>
  <c r="P19"/>
  <c r="J20"/>
  <c r="P20"/>
  <c r="J21"/>
  <c r="M21"/>
  <c r="P21"/>
  <c r="J22"/>
  <c r="M22"/>
  <c r="P22"/>
  <c r="J23"/>
  <c r="M23"/>
  <c r="P23"/>
  <c r="G54" i="4"/>
  <c r="G53"/>
  <c r="G52"/>
  <c r="G51"/>
  <c r="G50"/>
  <c r="G48"/>
  <c r="G47"/>
  <c r="G45"/>
  <c r="G44"/>
  <c r="G42"/>
  <c r="G41"/>
  <c r="G39"/>
  <c r="G38"/>
  <c r="G37"/>
  <c r="G36"/>
  <c r="G34"/>
  <c r="G33"/>
  <c r="G31"/>
  <c r="G30"/>
  <c r="G27"/>
  <c r="G26"/>
  <c r="G25"/>
  <c r="G24"/>
  <c r="G23"/>
  <c r="G22"/>
  <c r="G21"/>
  <c r="G20"/>
  <c r="G19"/>
  <c r="G16"/>
  <c r="G15"/>
  <c r="G13"/>
  <c r="G12"/>
  <c r="G11"/>
  <c r="F9"/>
  <c r="E49"/>
  <c r="E46"/>
  <c r="E43"/>
  <c r="E40"/>
  <c r="E35"/>
  <c r="E32"/>
  <c r="E29"/>
  <c r="E18"/>
  <c r="E14"/>
  <c r="E10"/>
  <c r="G13" i="3"/>
  <c r="G1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43"/>
  <c r="G57"/>
  <c r="G56"/>
  <c r="G54"/>
  <c r="G53"/>
  <c r="G52"/>
  <c r="G51"/>
  <c r="G50"/>
  <c r="G49"/>
  <c r="G48"/>
  <c r="G47"/>
  <c r="G46"/>
  <c r="G45"/>
  <c r="G71"/>
  <c r="G70"/>
  <c r="G68"/>
  <c r="G67"/>
  <c r="G66"/>
  <c r="G65"/>
  <c r="G64"/>
  <c r="G63"/>
  <c r="G62"/>
  <c r="G61"/>
  <c r="G60"/>
  <c r="G59"/>
  <c r="G75"/>
  <c r="G74"/>
  <c r="G14"/>
  <c r="F73"/>
  <c r="F72"/>
  <c r="G72"/>
  <c r="F44"/>
  <c r="F17"/>
  <c r="E58"/>
  <c r="E44"/>
  <c r="E42"/>
  <c r="G42"/>
  <c r="E17"/>
  <c r="E10"/>
  <c r="G11" i="2"/>
  <c r="G19"/>
  <c r="G18"/>
  <c r="G17"/>
  <c r="G16"/>
  <c r="G15"/>
  <c r="G14"/>
  <c r="G13"/>
  <c r="G33"/>
  <c r="G32"/>
  <c r="G31"/>
  <c r="G30"/>
  <c r="G28"/>
  <c r="G27"/>
  <c r="G26"/>
  <c r="G25"/>
  <c r="G24"/>
  <c r="G23"/>
  <c r="G22"/>
  <c r="G21"/>
  <c r="F29"/>
  <c r="F20"/>
  <c r="E32"/>
  <c r="E29"/>
  <c r="E20"/>
  <c r="E12"/>
  <c r="E10"/>
  <c r="G10" i="13"/>
  <c r="G29" i="2"/>
  <c r="F9"/>
  <c r="E22" i="6"/>
  <c r="E9"/>
  <c r="G34" i="10"/>
  <c r="G14" i="4"/>
  <c r="G10" i="16"/>
  <c r="G20" i="12"/>
  <c r="G45" i="8"/>
  <c r="G34"/>
  <c r="G16"/>
  <c r="G57" i="13"/>
  <c r="G10" i="7"/>
  <c r="G40" i="8"/>
  <c r="G24"/>
  <c r="F9"/>
  <c r="G58"/>
  <c r="G49" i="4"/>
  <c r="G54" i="16"/>
  <c r="G18"/>
  <c r="E9" i="12"/>
  <c r="G29" i="4"/>
  <c r="G35"/>
  <c r="G40"/>
  <c r="G46"/>
  <c r="E14" i="9"/>
  <c r="E9"/>
  <c r="G10" i="14"/>
  <c r="G9"/>
  <c r="G60" i="16"/>
  <c r="G59"/>
  <c r="G36" i="6"/>
  <c r="G35"/>
  <c r="G19" i="11"/>
  <c r="G13" i="12"/>
  <c r="G19"/>
  <c r="F9" i="7"/>
  <c r="G43" i="4"/>
  <c r="G53" i="7"/>
  <c r="G48"/>
  <c r="G47"/>
  <c r="G20"/>
  <c r="E23" i="8"/>
  <c r="G17" i="3"/>
  <c r="G20" i="2"/>
  <c r="G18" i="4"/>
  <c r="G73" i="16"/>
  <c r="G72"/>
  <c r="G44" i="3"/>
  <c r="G10" i="4"/>
  <c r="G32"/>
  <c r="G50" i="8"/>
  <c r="G29"/>
  <c r="G10"/>
  <c r="G24" i="10"/>
  <c r="G26" i="11"/>
  <c r="G33"/>
  <c r="G31" i="13"/>
  <c r="G52"/>
  <c r="E9" i="3"/>
  <c r="E17" i="4"/>
  <c r="E9"/>
  <c r="G36" i="16"/>
  <c r="F9" i="6"/>
  <c r="G39" i="7"/>
  <c r="G15" i="9"/>
  <c r="G10" i="10"/>
  <c r="G35" i="9"/>
  <c r="G25"/>
  <c r="G10" i="6"/>
  <c r="G23"/>
  <c r="G22"/>
  <c r="G33" i="7"/>
  <c r="E9" i="2"/>
  <c r="G12"/>
  <c r="G10"/>
  <c r="G58" i="3"/>
  <c r="G10"/>
  <c r="G23" i="15"/>
  <c r="G33"/>
  <c r="E9" i="13"/>
  <c r="G10" i="12"/>
  <c r="G10" i="11"/>
  <c r="E9"/>
  <c r="E39" i="8"/>
  <c r="E9" i="7"/>
  <c r="M10" i="16"/>
  <c r="E35"/>
  <c r="E9"/>
  <c r="J10"/>
  <c r="F35"/>
  <c r="F9"/>
  <c r="G73" i="3"/>
  <c r="F9"/>
  <c r="G65" i="1"/>
  <c r="G64"/>
  <c r="G63"/>
  <c r="G62"/>
  <c r="G61"/>
  <c r="G60"/>
  <c r="G57"/>
  <c r="G56"/>
  <c r="G55"/>
  <c r="G54"/>
  <c r="G53"/>
  <c r="G52"/>
  <c r="G51"/>
  <c r="G50"/>
  <c r="G48"/>
  <c r="G44"/>
  <c r="G43"/>
  <c r="G42"/>
  <c r="G41"/>
  <c r="G40"/>
  <c r="G39"/>
  <c r="G38"/>
  <c r="G37"/>
  <c r="G32"/>
  <c r="G31"/>
  <c r="G30"/>
  <c r="G27"/>
  <c r="G26"/>
  <c r="G25"/>
  <c r="G24"/>
  <c r="G23"/>
  <c r="G22"/>
  <c r="G21"/>
  <c r="G20"/>
  <c r="G18"/>
  <c r="G17"/>
  <c r="G16"/>
  <c r="G15"/>
  <c r="G14"/>
  <c r="G13"/>
  <c r="G12"/>
  <c r="G11"/>
  <c r="F45"/>
  <c r="E66"/>
  <c r="E59"/>
  <c r="E36"/>
  <c r="E19"/>
  <c r="G39" i="8"/>
  <c r="G14" i="9"/>
  <c r="G9" i="10"/>
  <c r="G23" i="8"/>
  <c r="G9"/>
  <c r="G28" i="1"/>
  <c r="G9" i="9"/>
  <c r="G35" i="16"/>
  <c r="G9"/>
  <c r="E9" i="8"/>
  <c r="G9" i="12"/>
  <c r="G45" i="1"/>
  <c r="G9" i="13"/>
  <c r="G9" i="2"/>
  <c r="G17" i="4"/>
  <c r="G9"/>
  <c r="G10" i="1"/>
  <c r="G59"/>
  <c r="G58"/>
  <c r="G9" i="6"/>
  <c r="G9" i="7"/>
  <c r="G9" i="3"/>
  <c r="G19" i="1"/>
  <c r="G36"/>
  <c r="G9" i="11"/>
  <c r="E58" i="1"/>
  <c r="E9"/>
  <c r="G9"/>
  <c r="J13" i="9"/>
  <c r="J11"/>
  <c r="J42"/>
  <c r="J41"/>
  <c r="J40"/>
  <c r="J39"/>
  <c r="J38"/>
  <c r="J37"/>
  <c r="J36"/>
  <c r="J34"/>
  <c r="J31"/>
  <c r="J30"/>
  <c r="J29"/>
  <c r="J28"/>
  <c r="J27"/>
  <c r="J26"/>
  <c r="J23"/>
  <c r="J22"/>
  <c r="J21"/>
  <c r="J20"/>
  <c r="J19"/>
  <c r="J18"/>
  <c r="J17"/>
  <c r="J16"/>
  <c r="P22" i="15"/>
  <c r="P21"/>
  <c r="P20"/>
  <c r="P19"/>
  <c r="P18"/>
  <c r="P17"/>
  <c r="P16"/>
  <c r="P15"/>
  <c r="P14"/>
  <c r="P13"/>
  <c r="P12"/>
  <c r="P11"/>
  <c r="P10"/>
  <c r="P9"/>
  <c r="P27"/>
  <c r="M22"/>
  <c r="M21"/>
  <c r="M20"/>
  <c r="M19"/>
  <c r="M18"/>
  <c r="M17"/>
  <c r="M16"/>
  <c r="M15"/>
  <c r="M14"/>
  <c r="M13"/>
  <c r="M12"/>
  <c r="M11"/>
  <c r="M10"/>
  <c r="M9"/>
  <c r="J22"/>
  <c r="J21"/>
  <c r="J20"/>
  <c r="J19"/>
  <c r="J18"/>
  <c r="J17"/>
  <c r="J16"/>
  <c r="J15"/>
  <c r="J14"/>
  <c r="J13"/>
  <c r="J12"/>
  <c r="J11"/>
  <c r="J10"/>
  <c r="M30" i="14"/>
  <c r="M29"/>
  <c r="M28"/>
  <c r="M27"/>
  <c r="M26"/>
  <c r="M25"/>
  <c r="M24"/>
  <c r="M23"/>
  <c r="M22"/>
  <c r="M21"/>
  <c r="M20"/>
  <c r="M18"/>
  <c r="M17"/>
  <c r="M16"/>
  <c r="M15"/>
  <c r="M14"/>
  <c r="M13"/>
  <c r="M12"/>
  <c r="M11"/>
  <c r="J30"/>
  <c r="J29"/>
  <c r="J28"/>
  <c r="J27"/>
  <c r="J26"/>
  <c r="J25"/>
  <c r="J24"/>
  <c r="J23"/>
  <c r="J22"/>
  <c r="J21"/>
  <c r="J20"/>
  <c r="J18"/>
  <c r="J17"/>
  <c r="J16"/>
  <c r="J15"/>
  <c r="J14"/>
  <c r="J13"/>
  <c r="J12"/>
  <c r="J11"/>
  <c r="L10"/>
  <c r="O9"/>
  <c r="N9"/>
  <c r="L9"/>
  <c r="K9"/>
  <c r="J56" i="13"/>
  <c r="J55"/>
  <c r="J54"/>
  <c r="J53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0"/>
  <c r="J29"/>
  <c r="J27"/>
  <c r="J26"/>
  <c r="J25"/>
  <c r="J24"/>
  <c r="J23"/>
  <c r="J22"/>
  <c r="J21"/>
  <c r="J20"/>
  <c r="J19"/>
  <c r="J18"/>
  <c r="J17"/>
  <c r="J16"/>
  <c r="J15"/>
  <c r="J14"/>
  <c r="J13"/>
  <c r="J12"/>
  <c r="J11"/>
  <c r="I57"/>
  <c r="P30" i="12"/>
  <c r="P23"/>
  <c r="P12"/>
  <c r="P11"/>
  <c r="M23"/>
  <c r="M17"/>
  <c r="M16"/>
  <c r="M15"/>
  <c r="M14"/>
  <c r="M12"/>
  <c r="M11"/>
  <c r="J23"/>
  <c r="J22"/>
  <c r="J21"/>
  <c r="J17"/>
  <c r="J16"/>
  <c r="J15"/>
  <c r="J14"/>
  <c r="J12"/>
  <c r="J11"/>
  <c r="O20"/>
  <c r="N20"/>
  <c r="L20"/>
  <c r="K20"/>
  <c r="O19"/>
  <c r="N19"/>
  <c r="L19"/>
  <c r="K19"/>
  <c r="O13"/>
  <c r="N13"/>
  <c r="L13"/>
  <c r="K13"/>
  <c r="O10"/>
  <c r="N10"/>
  <c r="L10"/>
  <c r="L9"/>
  <c r="K10"/>
  <c r="K9"/>
  <c r="P39" i="11"/>
  <c r="P38"/>
  <c r="P37"/>
  <c r="P36"/>
  <c r="P35"/>
  <c r="P34"/>
  <c r="P32"/>
  <c r="P31"/>
  <c r="P30"/>
  <c r="P29"/>
  <c r="P28"/>
  <c r="P27"/>
  <c r="P25"/>
  <c r="P24"/>
  <c r="P23"/>
  <c r="P22"/>
  <c r="P20"/>
  <c r="P18"/>
  <c r="P17"/>
  <c r="M32"/>
  <c r="M31"/>
  <c r="M30"/>
  <c r="M29"/>
  <c r="M28"/>
  <c r="M27"/>
  <c r="M25"/>
  <c r="M24"/>
  <c r="M23"/>
  <c r="M22"/>
  <c r="M20"/>
  <c r="M18"/>
  <c r="M17"/>
  <c r="M15"/>
  <c r="N15"/>
  <c r="P15"/>
  <c r="M14"/>
  <c r="N14"/>
  <c r="P14"/>
  <c r="M13"/>
  <c r="N13"/>
  <c r="P13"/>
  <c r="M12"/>
  <c r="N12"/>
  <c r="P12"/>
  <c r="M11"/>
  <c r="N11"/>
  <c r="P11"/>
  <c r="J39"/>
  <c r="J38"/>
  <c r="J37"/>
  <c r="J36"/>
  <c r="J35"/>
  <c r="J34"/>
  <c r="J32"/>
  <c r="J31"/>
  <c r="J30"/>
  <c r="J29"/>
  <c r="J28"/>
  <c r="J27"/>
  <c r="J25"/>
  <c r="J24"/>
  <c r="J23"/>
  <c r="J22"/>
  <c r="J20"/>
  <c r="J18"/>
  <c r="J17"/>
  <c r="J15"/>
  <c r="J14"/>
  <c r="J13"/>
  <c r="J12"/>
  <c r="J11"/>
  <c r="O33"/>
  <c r="N33"/>
  <c r="O19"/>
  <c r="N19"/>
  <c r="L19"/>
  <c r="K19"/>
  <c r="O10"/>
  <c r="L10"/>
  <c r="K10"/>
  <c r="P36" i="10"/>
  <c r="P35"/>
  <c r="P21"/>
  <c r="P20"/>
  <c r="P19"/>
  <c r="P18"/>
  <c r="P17"/>
  <c r="P16"/>
  <c r="P15"/>
  <c r="P14"/>
  <c r="P13"/>
  <c r="P12"/>
  <c r="P11"/>
  <c r="M36"/>
  <c r="M35"/>
  <c r="M33"/>
  <c r="M32"/>
  <c r="M31"/>
  <c r="M30"/>
  <c r="M29"/>
  <c r="M28"/>
  <c r="M27"/>
  <c r="M26"/>
  <c r="M25"/>
  <c r="M21"/>
  <c r="M20"/>
  <c r="M19"/>
  <c r="M18"/>
  <c r="M17"/>
  <c r="M16"/>
  <c r="M15"/>
  <c r="M14"/>
  <c r="M13"/>
  <c r="M12"/>
  <c r="M11"/>
  <c r="J36"/>
  <c r="J35"/>
  <c r="J33"/>
  <c r="J32"/>
  <c r="J31"/>
  <c r="J30"/>
  <c r="J29"/>
  <c r="J28"/>
  <c r="J27"/>
  <c r="J26"/>
  <c r="J25"/>
  <c r="J21"/>
  <c r="J20"/>
  <c r="J19"/>
  <c r="J18"/>
  <c r="J17"/>
  <c r="J16"/>
  <c r="J15"/>
  <c r="J14"/>
  <c r="J13"/>
  <c r="J12"/>
  <c r="J11"/>
  <c r="O34"/>
  <c r="N34"/>
  <c r="I34"/>
  <c r="H34"/>
  <c r="O24"/>
  <c r="N24"/>
  <c r="L24"/>
  <c r="O10"/>
  <c r="L10"/>
  <c r="P42" i="9"/>
  <c r="P41"/>
  <c r="P40"/>
  <c r="P39"/>
  <c r="P38"/>
  <c r="P37"/>
  <c r="P36"/>
  <c r="P34"/>
  <c r="P31"/>
  <c r="P30"/>
  <c r="P29"/>
  <c r="P28"/>
  <c r="P27"/>
  <c r="P26"/>
  <c r="P23"/>
  <c r="P22"/>
  <c r="P21"/>
  <c r="P20"/>
  <c r="P19"/>
  <c r="P18"/>
  <c r="P17"/>
  <c r="P16"/>
  <c r="P13"/>
  <c r="P11"/>
  <c r="M42"/>
  <c r="M41"/>
  <c r="M40"/>
  <c r="M39"/>
  <c r="M38"/>
  <c r="M37"/>
  <c r="M36"/>
  <c r="M34"/>
  <c r="M31"/>
  <c r="M30"/>
  <c r="M29"/>
  <c r="M28"/>
  <c r="M27"/>
  <c r="M26"/>
  <c r="M23"/>
  <c r="M22"/>
  <c r="M21"/>
  <c r="M20"/>
  <c r="M19"/>
  <c r="M18"/>
  <c r="M17"/>
  <c r="M16"/>
  <c r="M13"/>
  <c r="M11"/>
  <c r="O9" i="10"/>
  <c r="P34"/>
  <c r="N10" i="11"/>
  <c r="N9"/>
  <c r="M10" i="12"/>
  <c r="M19"/>
  <c r="P27"/>
  <c r="P26"/>
  <c r="O9"/>
  <c r="P13"/>
  <c r="P19"/>
  <c r="M20"/>
  <c r="J57" i="13"/>
  <c r="J34" i="10"/>
  <c r="M26" i="11"/>
  <c r="J26"/>
  <c r="P26"/>
  <c r="P24" i="10"/>
  <c r="M13" i="12"/>
  <c r="P10"/>
  <c r="M24" i="10"/>
  <c r="P20" i="12"/>
  <c r="M10" i="14"/>
  <c r="P9"/>
  <c r="O9" i="13"/>
  <c r="L9"/>
  <c r="M19" i="11"/>
  <c r="P10"/>
  <c r="P19"/>
  <c r="O9"/>
  <c r="L9"/>
  <c r="P33"/>
  <c r="M10"/>
  <c r="K9"/>
  <c r="M25" i="15"/>
  <c r="M9" i="14"/>
  <c r="N9" i="13"/>
  <c r="M9" i="12"/>
  <c r="N9"/>
  <c r="N9" i="10"/>
  <c r="O35" i="9"/>
  <c r="L35"/>
  <c r="P25"/>
  <c r="O25"/>
  <c r="N25"/>
  <c r="M25"/>
  <c r="L25"/>
  <c r="K25"/>
  <c r="P15"/>
  <c r="O15"/>
  <c r="N15"/>
  <c r="M15"/>
  <c r="L15"/>
  <c r="K15"/>
  <c r="P12"/>
  <c r="O12"/>
  <c r="N12"/>
  <c r="L12"/>
  <c r="K12"/>
  <c r="P10"/>
  <c r="O10"/>
  <c r="N10"/>
  <c r="L10"/>
  <c r="K10"/>
  <c r="P9" i="12"/>
  <c r="M9" i="13"/>
  <c r="M10" i="9"/>
  <c r="P9" i="10"/>
  <c r="M9" i="11"/>
  <c r="L14" i="9"/>
  <c r="L9"/>
  <c r="N14"/>
  <c r="N9"/>
  <c r="P9" i="13"/>
  <c r="P9" i="11"/>
  <c r="M14" i="9"/>
  <c r="K14"/>
  <c r="K9"/>
  <c r="O14"/>
  <c r="O9"/>
  <c r="M12"/>
  <c r="P14"/>
  <c r="P9"/>
  <c r="P57" i="8"/>
  <c r="P56"/>
  <c r="P49"/>
  <c r="P48"/>
  <c r="P47"/>
  <c r="P46"/>
  <c r="P44"/>
  <c r="P43"/>
  <c r="P42"/>
  <c r="P41"/>
  <c r="P38"/>
  <c r="P37"/>
  <c r="P36"/>
  <c r="P35"/>
  <c r="P33"/>
  <c r="P32"/>
  <c r="P31"/>
  <c r="P30"/>
  <c r="P28"/>
  <c r="P27"/>
  <c r="P26"/>
  <c r="P25"/>
  <c r="P22"/>
  <c r="P20"/>
  <c r="P19"/>
  <c r="P18"/>
  <c r="P17"/>
  <c r="P15"/>
  <c r="P14"/>
  <c r="P13"/>
  <c r="P12"/>
  <c r="P11"/>
  <c r="M61"/>
  <c r="M60"/>
  <c r="M59"/>
  <c r="M57"/>
  <c r="M56"/>
  <c r="M55"/>
  <c r="M54"/>
  <c r="M53"/>
  <c r="M52"/>
  <c r="M51"/>
  <c r="M49"/>
  <c r="M48"/>
  <c r="M47"/>
  <c r="M46"/>
  <c r="M44"/>
  <c r="M43"/>
  <c r="M42"/>
  <c r="M41"/>
  <c r="M38"/>
  <c r="M37"/>
  <c r="M36"/>
  <c r="M35"/>
  <c r="M33"/>
  <c r="M32"/>
  <c r="M31"/>
  <c r="M30"/>
  <c r="M28"/>
  <c r="M27"/>
  <c r="M26"/>
  <c r="M25"/>
  <c r="M22"/>
  <c r="M20"/>
  <c r="M19"/>
  <c r="M18"/>
  <c r="M17"/>
  <c r="M15"/>
  <c r="M14"/>
  <c r="M13"/>
  <c r="M12"/>
  <c r="M11"/>
  <c r="J61"/>
  <c r="J60"/>
  <c r="J59"/>
  <c r="J57"/>
  <c r="J55"/>
  <c r="J54"/>
  <c r="J53"/>
  <c r="J52"/>
  <c r="J51"/>
  <c r="J49"/>
  <c r="J48"/>
  <c r="J47"/>
  <c r="J46"/>
  <c r="J44"/>
  <c r="J43"/>
  <c r="J42"/>
  <c r="J41"/>
  <c r="J38"/>
  <c r="J37"/>
  <c r="J36"/>
  <c r="J35"/>
  <c r="J33"/>
  <c r="J32"/>
  <c r="J31"/>
  <c r="J30"/>
  <c r="J28"/>
  <c r="J27"/>
  <c r="J26"/>
  <c r="J25"/>
  <c r="J22"/>
  <c r="J20"/>
  <c r="J19"/>
  <c r="J18"/>
  <c r="J17"/>
  <c r="J15"/>
  <c r="J14"/>
  <c r="J13"/>
  <c r="J12"/>
  <c r="J11"/>
  <c r="O10"/>
  <c r="L10"/>
  <c r="O16"/>
  <c r="L16"/>
  <c r="O24"/>
  <c r="L24"/>
  <c r="O29"/>
  <c r="L29"/>
  <c r="O34"/>
  <c r="L34"/>
  <c r="O40"/>
  <c r="L40"/>
  <c r="O45"/>
  <c r="N45"/>
  <c r="L45"/>
  <c r="K45"/>
  <c r="L50"/>
  <c r="K50"/>
  <c r="O56"/>
  <c r="N56"/>
  <c r="L56"/>
  <c r="K56"/>
  <c r="L58"/>
  <c r="K58"/>
  <c r="P44" i="7"/>
  <c r="P40"/>
  <c r="P38"/>
  <c r="P37"/>
  <c r="P36"/>
  <c r="P35"/>
  <c r="P34"/>
  <c r="P17"/>
  <c r="P16"/>
  <c r="P15"/>
  <c r="P14"/>
  <c r="P13"/>
  <c r="P12"/>
  <c r="P11"/>
  <c r="M51"/>
  <c r="O51"/>
  <c r="P51"/>
  <c r="M49"/>
  <c r="O49"/>
  <c r="P49"/>
  <c r="M43"/>
  <c r="M42"/>
  <c r="M41"/>
  <c r="M40"/>
  <c r="M38"/>
  <c r="M37"/>
  <c r="M36"/>
  <c r="M35"/>
  <c r="M34"/>
  <c r="M32"/>
  <c r="O32"/>
  <c r="P32"/>
  <c r="M29"/>
  <c r="O29"/>
  <c r="P29"/>
  <c r="M28"/>
  <c r="O28"/>
  <c r="P28"/>
  <c r="M27"/>
  <c r="O27"/>
  <c r="P27"/>
  <c r="M26"/>
  <c r="O26"/>
  <c r="P26"/>
  <c r="M25"/>
  <c r="O25"/>
  <c r="P25"/>
  <c r="M22"/>
  <c r="O22"/>
  <c r="P22"/>
  <c r="M21"/>
  <c r="O21"/>
  <c r="O20"/>
  <c r="M17"/>
  <c r="M16"/>
  <c r="M15"/>
  <c r="M14"/>
  <c r="M13"/>
  <c r="M12"/>
  <c r="M11"/>
  <c r="J55"/>
  <c r="J51"/>
  <c r="J49"/>
  <c r="J44"/>
  <c r="J43"/>
  <c r="J42"/>
  <c r="J41"/>
  <c r="J40"/>
  <c r="J38"/>
  <c r="J37"/>
  <c r="J36"/>
  <c r="J35"/>
  <c r="J34"/>
  <c r="J32"/>
  <c r="J29"/>
  <c r="J28"/>
  <c r="J26"/>
  <c r="J25"/>
  <c r="J24"/>
  <c r="J22"/>
  <c r="J21"/>
  <c r="J16"/>
  <c r="J15"/>
  <c r="J14"/>
  <c r="J13"/>
  <c r="J12"/>
  <c r="J11"/>
  <c r="N48"/>
  <c r="N47"/>
  <c r="L48"/>
  <c r="L47"/>
  <c r="K48"/>
  <c r="K47"/>
  <c r="O39"/>
  <c r="N39"/>
  <c r="N9"/>
  <c r="L39"/>
  <c r="K39"/>
  <c r="O33"/>
  <c r="L33"/>
  <c r="O10"/>
  <c r="L10"/>
  <c r="P34" i="6"/>
  <c r="P33"/>
  <c r="P32"/>
  <c r="P31"/>
  <c r="P30"/>
  <c r="P29"/>
  <c r="P28"/>
  <c r="P27"/>
  <c r="P26"/>
  <c r="P25"/>
  <c r="P24"/>
  <c r="P21"/>
  <c r="P20"/>
  <c r="P19"/>
  <c r="P18"/>
  <c r="P17"/>
  <c r="P16"/>
  <c r="P15"/>
  <c r="P14"/>
  <c r="P13"/>
  <c r="P12"/>
  <c r="P11"/>
  <c r="M34"/>
  <c r="M33"/>
  <c r="M32"/>
  <c r="M31"/>
  <c r="M30"/>
  <c r="M29"/>
  <c r="M28"/>
  <c r="M27"/>
  <c r="M26"/>
  <c r="M25"/>
  <c r="M24"/>
  <c r="M21"/>
  <c r="M20"/>
  <c r="M19"/>
  <c r="M18"/>
  <c r="M17"/>
  <c r="M16"/>
  <c r="M15"/>
  <c r="M14"/>
  <c r="M13"/>
  <c r="M12"/>
  <c r="M11"/>
  <c r="J34"/>
  <c r="J33"/>
  <c r="J32"/>
  <c r="J31"/>
  <c r="J30"/>
  <c r="J29"/>
  <c r="J28"/>
  <c r="J27"/>
  <c r="J26"/>
  <c r="J25"/>
  <c r="J24"/>
  <c r="J21"/>
  <c r="J20"/>
  <c r="J19"/>
  <c r="J18"/>
  <c r="J17"/>
  <c r="J16"/>
  <c r="J15"/>
  <c r="J14"/>
  <c r="J13"/>
  <c r="J12"/>
  <c r="J11"/>
  <c r="O23"/>
  <c r="N22"/>
  <c r="N9"/>
  <c r="L23"/>
  <c r="L22"/>
  <c r="K22"/>
  <c r="K9"/>
  <c r="O22"/>
  <c r="O10"/>
  <c r="L10"/>
  <c r="P77" i="16"/>
  <c r="P75"/>
  <c r="P74"/>
  <c r="P71"/>
  <c r="P70"/>
  <c r="P69"/>
  <c r="P68"/>
  <c r="P67"/>
  <c r="P66"/>
  <c r="P62"/>
  <c r="P61"/>
  <c r="P58"/>
  <c r="P57"/>
  <c r="P56"/>
  <c r="P55"/>
  <c r="P53"/>
  <c r="P52"/>
  <c r="P51"/>
  <c r="P50"/>
  <c r="P49"/>
  <c r="P48"/>
  <c r="P46"/>
  <c r="P45"/>
  <c r="P44"/>
  <c r="P43"/>
  <c r="P42"/>
  <c r="P41"/>
  <c r="P40"/>
  <c r="P39"/>
  <c r="P38"/>
  <c r="P37"/>
  <c r="P33"/>
  <c r="P32"/>
  <c r="P31"/>
  <c r="P30"/>
  <c r="P29"/>
  <c r="P28"/>
  <c r="P27"/>
  <c r="P26"/>
  <c r="P25"/>
  <c r="P24"/>
  <c r="P11"/>
  <c r="P10"/>
  <c r="M77"/>
  <c r="M76"/>
  <c r="M75"/>
  <c r="M74"/>
  <c r="M71"/>
  <c r="M70"/>
  <c r="M69"/>
  <c r="M68"/>
  <c r="M67"/>
  <c r="M66"/>
  <c r="M62"/>
  <c r="M61"/>
  <c r="M58"/>
  <c r="M57"/>
  <c r="M56"/>
  <c r="M55"/>
  <c r="M53"/>
  <c r="M52"/>
  <c r="M51"/>
  <c r="M50"/>
  <c r="M49"/>
  <c r="M48"/>
  <c r="M46"/>
  <c r="M45"/>
  <c r="M44"/>
  <c r="M43"/>
  <c r="M42"/>
  <c r="M41"/>
  <c r="M40"/>
  <c r="M39"/>
  <c r="M38"/>
  <c r="M37"/>
  <c r="M33"/>
  <c r="M32"/>
  <c r="M31"/>
  <c r="M30"/>
  <c r="M29"/>
  <c r="M28"/>
  <c r="M27"/>
  <c r="M26"/>
  <c r="M25"/>
  <c r="M24"/>
  <c r="J77"/>
  <c r="J76"/>
  <c r="J71"/>
  <c r="J70"/>
  <c r="J69"/>
  <c r="J68"/>
  <c r="J67"/>
  <c r="J66"/>
  <c r="J62"/>
  <c r="J61"/>
  <c r="J58"/>
  <c r="J57"/>
  <c r="J56"/>
  <c r="J55"/>
  <c r="J53"/>
  <c r="J52"/>
  <c r="J51"/>
  <c r="J50"/>
  <c r="J49"/>
  <c r="J48"/>
  <c r="J46"/>
  <c r="J45"/>
  <c r="J44"/>
  <c r="J43"/>
  <c r="J42"/>
  <c r="J41"/>
  <c r="J40"/>
  <c r="J39"/>
  <c r="J38"/>
  <c r="J37"/>
  <c r="J33"/>
  <c r="J32"/>
  <c r="J31"/>
  <c r="J30"/>
  <c r="J29"/>
  <c r="J28"/>
  <c r="J27"/>
  <c r="J26"/>
  <c r="J25"/>
  <c r="J24"/>
  <c r="O60"/>
  <c r="N60"/>
  <c r="N59"/>
  <c r="L60"/>
  <c r="K59"/>
  <c r="I59"/>
  <c r="O54"/>
  <c r="N54"/>
  <c r="L54"/>
  <c r="I54"/>
  <c r="O36"/>
  <c r="N36"/>
  <c r="L36"/>
  <c r="O49" i="4"/>
  <c r="N49"/>
  <c r="L49"/>
  <c r="K49"/>
  <c r="O46"/>
  <c r="N46"/>
  <c r="L46"/>
  <c r="K46"/>
  <c r="O43"/>
  <c r="N43"/>
  <c r="L43"/>
  <c r="K43"/>
  <c r="O40"/>
  <c r="N40"/>
  <c r="L40"/>
  <c r="K40"/>
  <c r="N35"/>
  <c r="K35"/>
  <c r="N32"/>
  <c r="K32"/>
  <c r="N29"/>
  <c r="K29"/>
  <c r="O17"/>
  <c r="N18"/>
  <c r="O14"/>
  <c r="N14"/>
  <c r="L14"/>
  <c r="O10"/>
  <c r="N10"/>
  <c r="L10"/>
  <c r="K10"/>
  <c r="P13"/>
  <c r="P12"/>
  <c r="P11"/>
  <c r="P16"/>
  <c r="P15"/>
  <c r="P27"/>
  <c r="P26"/>
  <c r="P25"/>
  <c r="P24"/>
  <c r="P23"/>
  <c r="P22"/>
  <c r="P21"/>
  <c r="P20"/>
  <c r="P19"/>
  <c r="P31"/>
  <c r="P30"/>
  <c r="P34"/>
  <c r="P33"/>
  <c r="P39"/>
  <c r="P38"/>
  <c r="P37"/>
  <c r="P36"/>
  <c r="P42"/>
  <c r="P41"/>
  <c r="P52"/>
  <c r="P51"/>
  <c r="P50"/>
  <c r="P54"/>
  <c r="P53"/>
  <c r="M54"/>
  <c r="M53"/>
  <c r="M52"/>
  <c r="M51"/>
  <c r="M50"/>
  <c r="M48"/>
  <c r="M47"/>
  <c r="M45"/>
  <c r="M44"/>
  <c r="M42"/>
  <c r="M41"/>
  <c r="M39"/>
  <c r="M38"/>
  <c r="M37"/>
  <c r="M36"/>
  <c r="M34"/>
  <c r="M33"/>
  <c r="M31"/>
  <c r="M30"/>
  <c r="M27"/>
  <c r="M26"/>
  <c r="M25"/>
  <c r="M24"/>
  <c r="M23"/>
  <c r="M22"/>
  <c r="M21"/>
  <c r="M20"/>
  <c r="M19"/>
  <c r="M16"/>
  <c r="M15"/>
  <c r="M13"/>
  <c r="M12"/>
  <c r="M11"/>
  <c r="J54"/>
  <c r="J52"/>
  <c r="J51"/>
  <c r="J50"/>
  <c r="J48"/>
  <c r="J47"/>
  <c r="J45"/>
  <c r="J44"/>
  <c r="J42"/>
  <c r="J41"/>
  <c r="J39"/>
  <c r="J38"/>
  <c r="J37"/>
  <c r="J36"/>
  <c r="J34"/>
  <c r="J33"/>
  <c r="J31"/>
  <c r="J30"/>
  <c r="J27"/>
  <c r="J26"/>
  <c r="J25"/>
  <c r="J24"/>
  <c r="J23"/>
  <c r="J22"/>
  <c r="J21"/>
  <c r="J20"/>
  <c r="J19"/>
  <c r="J16"/>
  <c r="J15"/>
  <c r="J13"/>
  <c r="J12"/>
  <c r="J11"/>
  <c r="O9" i="3"/>
  <c r="P10"/>
  <c r="P14"/>
  <c r="P17"/>
  <c r="P42"/>
  <c r="P44"/>
  <c r="P58"/>
  <c r="P72"/>
  <c r="P73"/>
  <c r="P75"/>
  <c r="P74"/>
  <c r="P71"/>
  <c r="P70"/>
  <c r="P68"/>
  <c r="P67"/>
  <c r="P66"/>
  <c r="P65"/>
  <c r="P64"/>
  <c r="P63"/>
  <c r="P62"/>
  <c r="P61"/>
  <c r="P60"/>
  <c r="P59"/>
  <c r="P57"/>
  <c r="P56"/>
  <c r="P54"/>
  <c r="P53"/>
  <c r="P52"/>
  <c r="P51"/>
  <c r="P50"/>
  <c r="P49"/>
  <c r="P48"/>
  <c r="P47"/>
  <c r="P46"/>
  <c r="P45"/>
  <c r="P43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3"/>
  <c r="P12"/>
  <c r="P11"/>
  <c r="M75"/>
  <c r="M74"/>
  <c r="M71"/>
  <c r="M70"/>
  <c r="M68"/>
  <c r="M67"/>
  <c r="M66"/>
  <c r="M65"/>
  <c r="M64"/>
  <c r="M63"/>
  <c r="M62"/>
  <c r="M61"/>
  <c r="M60"/>
  <c r="M59"/>
  <c r="M57"/>
  <c r="M56"/>
  <c r="M54"/>
  <c r="M53"/>
  <c r="M52"/>
  <c r="M51"/>
  <c r="M50"/>
  <c r="M49"/>
  <c r="M48"/>
  <c r="M47"/>
  <c r="M46"/>
  <c r="M45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6"/>
  <c r="M13"/>
  <c r="M12"/>
  <c r="M11"/>
  <c r="J75"/>
  <c r="J74"/>
  <c r="J71"/>
  <c r="J70"/>
  <c r="J68"/>
  <c r="J67"/>
  <c r="J66"/>
  <c r="J65"/>
  <c r="J64"/>
  <c r="J63"/>
  <c r="J62"/>
  <c r="J61"/>
  <c r="J60"/>
  <c r="J59"/>
  <c r="J57"/>
  <c r="J56"/>
  <c r="J54"/>
  <c r="J53"/>
  <c r="J52"/>
  <c r="J51"/>
  <c r="J50"/>
  <c r="J49"/>
  <c r="J48"/>
  <c r="J47"/>
  <c r="J46"/>
  <c r="J4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6"/>
  <c r="J13"/>
  <c r="J12"/>
  <c r="J11"/>
  <c r="J11" i="1"/>
  <c r="P65"/>
  <c r="P64"/>
  <c r="P63"/>
  <c r="P62"/>
  <c r="P61"/>
  <c r="P57"/>
  <c r="P56"/>
  <c r="P55"/>
  <c r="P54"/>
  <c r="P53"/>
  <c r="P52"/>
  <c r="P51"/>
  <c r="P50"/>
  <c r="P49"/>
  <c r="P48"/>
  <c r="P46"/>
  <c r="P44"/>
  <c r="P43"/>
  <c r="P42"/>
  <c r="P41"/>
  <c r="P40"/>
  <c r="P39"/>
  <c r="P38"/>
  <c r="P37"/>
  <c r="P35"/>
  <c r="P34"/>
  <c r="P33"/>
  <c r="P32"/>
  <c r="P31"/>
  <c r="P30"/>
  <c r="P29"/>
  <c r="P27"/>
  <c r="P26"/>
  <c r="P25"/>
  <c r="P24"/>
  <c r="P23"/>
  <c r="P22"/>
  <c r="P21"/>
  <c r="P20"/>
  <c r="P18"/>
  <c r="P17"/>
  <c r="P16"/>
  <c r="P15"/>
  <c r="P14"/>
  <c r="P13"/>
  <c r="P12"/>
  <c r="P11"/>
  <c r="P66"/>
  <c r="P59"/>
  <c r="P58"/>
  <c r="P45"/>
  <c r="P36"/>
  <c r="P28"/>
  <c r="P19"/>
  <c r="P10"/>
  <c r="P9"/>
  <c r="M65"/>
  <c r="M64"/>
  <c r="M63"/>
  <c r="M62"/>
  <c r="M61"/>
  <c r="M60"/>
  <c r="M57"/>
  <c r="M56"/>
  <c r="M55"/>
  <c r="M54"/>
  <c r="M53"/>
  <c r="M52"/>
  <c r="M51"/>
  <c r="M50"/>
  <c r="M49"/>
  <c r="M48"/>
  <c r="M46"/>
  <c r="M44"/>
  <c r="M43"/>
  <c r="M42"/>
  <c r="M41"/>
  <c r="M40"/>
  <c r="M39"/>
  <c r="M38"/>
  <c r="M37"/>
  <c r="M34"/>
  <c r="M33"/>
  <c r="M32"/>
  <c r="M31"/>
  <c r="M30"/>
  <c r="M29"/>
  <c r="M27"/>
  <c r="M26"/>
  <c r="M25"/>
  <c r="M24"/>
  <c r="M23"/>
  <c r="M22"/>
  <c r="M21"/>
  <c r="M20"/>
  <c r="M18"/>
  <c r="M17"/>
  <c r="M16"/>
  <c r="M15"/>
  <c r="M14"/>
  <c r="M13"/>
  <c r="M12"/>
  <c r="M11"/>
  <c r="M31" i="2"/>
  <c r="M30"/>
  <c r="M28"/>
  <c r="M27"/>
  <c r="M26"/>
  <c r="M25"/>
  <c r="M24"/>
  <c r="M23"/>
  <c r="M22"/>
  <c r="M21"/>
  <c r="M19"/>
  <c r="M18"/>
  <c r="M17"/>
  <c r="M16"/>
  <c r="M15"/>
  <c r="M14"/>
  <c r="M13"/>
  <c r="M12"/>
  <c r="M11"/>
  <c r="M10"/>
  <c r="P33"/>
  <c r="P31"/>
  <c r="P30"/>
  <c r="P28"/>
  <c r="P27"/>
  <c r="P26"/>
  <c r="P25"/>
  <c r="P24"/>
  <c r="P23"/>
  <c r="P22"/>
  <c r="P21"/>
  <c r="P19"/>
  <c r="P18"/>
  <c r="P17"/>
  <c r="P16"/>
  <c r="P15"/>
  <c r="P14"/>
  <c r="P13"/>
  <c r="P12"/>
  <c r="P11"/>
  <c r="P32"/>
  <c r="P29"/>
  <c r="P20"/>
  <c r="P10"/>
  <c r="P9"/>
  <c r="J31"/>
  <c r="J29"/>
  <c r="J28"/>
  <c r="J27"/>
  <c r="J26"/>
  <c r="J25"/>
  <c r="J24"/>
  <c r="J23"/>
  <c r="J22"/>
  <c r="J21"/>
  <c r="J19"/>
  <c r="J18"/>
  <c r="J17"/>
  <c r="J16"/>
  <c r="J15"/>
  <c r="J14"/>
  <c r="J13"/>
  <c r="J11"/>
  <c r="J65" i="1"/>
  <c r="J64"/>
  <c r="J63"/>
  <c r="J62"/>
  <c r="J61"/>
  <c r="J60"/>
  <c r="J57"/>
  <c r="J56"/>
  <c r="J55"/>
  <c r="J54"/>
  <c r="J53"/>
  <c r="J52"/>
  <c r="J51"/>
  <c r="J50"/>
  <c r="J49"/>
  <c r="J48"/>
  <c r="J46"/>
  <c r="J44"/>
  <c r="J43"/>
  <c r="J42"/>
  <c r="J41"/>
  <c r="J40"/>
  <c r="J39"/>
  <c r="J38"/>
  <c r="J37"/>
  <c r="J35"/>
  <c r="J34"/>
  <c r="J33"/>
  <c r="J32"/>
  <c r="J31"/>
  <c r="J30"/>
  <c r="J29"/>
  <c r="J27"/>
  <c r="J26"/>
  <c r="J25"/>
  <c r="J24"/>
  <c r="J23"/>
  <c r="J22"/>
  <c r="J21"/>
  <c r="J20"/>
  <c r="J18"/>
  <c r="J17"/>
  <c r="J16"/>
  <c r="J15"/>
  <c r="J14"/>
  <c r="J13"/>
  <c r="J12"/>
  <c r="K17" i="4"/>
  <c r="J60" i="16"/>
  <c r="J59"/>
  <c r="K9" i="4"/>
  <c r="P73" i="16"/>
  <c r="P72"/>
  <c r="O48" i="7"/>
  <c r="O47"/>
  <c r="O9"/>
  <c r="P21"/>
  <c r="P20"/>
  <c r="M59" i="1"/>
  <c r="M58"/>
  <c r="M58" i="3"/>
  <c r="J39" i="7"/>
  <c r="M14" i="4"/>
  <c r="M40"/>
  <c r="M46"/>
  <c r="P43"/>
  <c r="P32"/>
  <c r="J36" i="16"/>
  <c r="M48" i="7"/>
  <c r="M47"/>
  <c r="M32" i="4"/>
  <c r="M43"/>
  <c r="P46"/>
  <c r="P40"/>
  <c r="P29"/>
  <c r="P14"/>
  <c r="O39" i="8"/>
  <c r="N23"/>
  <c r="N9"/>
  <c r="M29"/>
  <c r="M45"/>
  <c r="O9" i="6"/>
  <c r="P35" i="4"/>
  <c r="P10"/>
  <c r="J20" i="7"/>
  <c r="M10" i="4"/>
  <c r="J10" i="7"/>
  <c r="M35" i="4"/>
  <c r="P49"/>
  <c r="L23" i="8"/>
  <c r="M18" i="4"/>
  <c r="M49"/>
  <c r="P18"/>
  <c r="P9" i="3"/>
  <c r="M29" i="4"/>
  <c r="M9" i="9"/>
  <c r="P10" i="6"/>
  <c r="O23" i="8"/>
  <c r="J23" i="6"/>
  <c r="J22"/>
  <c r="M10"/>
  <c r="L39" i="8"/>
  <c r="K23"/>
  <c r="J73" i="3"/>
  <c r="J72"/>
  <c r="J16" i="8"/>
  <c r="P29"/>
  <c r="P40"/>
  <c r="P24"/>
  <c r="N39"/>
  <c r="P45"/>
  <c r="K39"/>
  <c r="P34"/>
  <c r="L9" i="6"/>
  <c r="M23"/>
  <c r="M22"/>
  <c r="P23"/>
  <c r="P22"/>
  <c r="M39" i="7"/>
  <c r="M24" i="8"/>
  <c r="M34"/>
  <c r="M40"/>
  <c r="M50"/>
  <c r="M58"/>
  <c r="P16"/>
  <c r="M10"/>
  <c r="M16"/>
  <c r="P10"/>
  <c r="P33" i="7"/>
  <c r="P39"/>
  <c r="M33"/>
  <c r="P10"/>
  <c r="M10"/>
  <c r="P48"/>
  <c r="P47"/>
  <c r="P36" i="16"/>
  <c r="I35"/>
  <c r="I9"/>
  <c r="O35"/>
  <c r="O9"/>
  <c r="L35"/>
  <c r="L9"/>
  <c r="J54"/>
  <c r="M60"/>
  <c r="M59"/>
  <c r="N35"/>
  <c r="N9"/>
  <c r="K35"/>
  <c r="K9"/>
  <c r="P18"/>
  <c r="P60"/>
  <c r="P59"/>
  <c r="P54"/>
  <c r="M18"/>
  <c r="M36"/>
  <c r="M54"/>
  <c r="O9" i="4"/>
  <c r="N17"/>
  <c r="N9"/>
  <c r="L17"/>
  <c r="L9"/>
  <c r="L59" i="1"/>
  <c r="L58"/>
  <c r="K58"/>
  <c r="J59"/>
  <c r="J58"/>
  <c r="I59"/>
  <c r="I58"/>
  <c r="M45"/>
  <c r="L45"/>
  <c r="J45"/>
  <c r="I45"/>
  <c r="M36"/>
  <c r="L36"/>
  <c r="J36"/>
  <c r="I36"/>
  <c r="M28"/>
  <c r="L28"/>
  <c r="K28"/>
  <c r="J28"/>
  <c r="I28"/>
  <c r="M19"/>
  <c r="L19"/>
  <c r="J19"/>
  <c r="I19"/>
  <c r="M10"/>
  <c r="L10"/>
  <c r="J10"/>
  <c r="I10"/>
  <c r="K9" i="8"/>
  <c r="K9" i="1"/>
  <c r="J35" i="16"/>
  <c r="M23" i="8"/>
  <c r="O9"/>
  <c r="M17" i="4"/>
  <c r="M9"/>
  <c r="J9" i="16"/>
  <c r="M39" i="8"/>
  <c r="P17" i="4"/>
  <c r="P9"/>
  <c r="L9" i="8"/>
  <c r="P9" i="6"/>
  <c r="M9"/>
  <c r="P39" i="8"/>
  <c r="P35" i="16"/>
  <c r="P9"/>
  <c r="P23" i="8"/>
  <c r="P9" i="7"/>
  <c r="M35" i="16"/>
  <c r="I9" i="1"/>
  <c r="L9"/>
  <c r="J9"/>
  <c r="M9"/>
  <c r="H57" i="13"/>
  <c r="H26" i="11"/>
  <c r="M9" i="8"/>
  <c r="P9"/>
  <c r="J48" i="7"/>
  <c r="J47"/>
  <c r="I48"/>
  <c r="I47"/>
  <c r="H48"/>
  <c r="H47"/>
  <c r="H59" i="16"/>
  <c r="K23" i="15"/>
  <c r="K33"/>
  <c r="H23"/>
  <c r="H33"/>
  <c r="H9" i="14"/>
  <c r="J9"/>
  <c r="I9"/>
  <c r="J10"/>
  <c r="I10"/>
  <c r="H52" i="13"/>
  <c r="H9"/>
  <c r="J52"/>
  <c r="I52"/>
  <c r="J31"/>
  <c r="I31"/>
  <c r="J10"/>
  <c r="I10"/>
  <c r="H20" i="12"/>
  <c r="H19"/>
  <c r="H13"/>
  <c r="H10"/>
  <c r="J20"/>
  <c r="I20"/>
  <c r="J19"/>
  <c r="I19"/>
  <c r="J13"/>
  <c r="I13"/>
  <c r="J10"/>
  <c r="I10"/>
  <c r="H33" i="11"/>
  <c r="H19"/>
  <c r="J33"/>
  <c r="I33"/>
  <c r="J19"/>
  <c r="I19"/>
  <c r="J10"/>
  <c r="I10"/>
  <c r="K34" i="10"/>
  <c r="K9"/>
  <c r="M34"/>
  <c r="M9"/>
  <c r="L34"/>
  <c r="L9"/>
  <c r="J24"/>
  <c r="I24"/>
  <c r="I10"/>
  <c r="H12" i="9"/>
  <c r="H10"/>
  <c r="I35"/>
  <c r="I25"/>
  <c r="I15"/>
  <c r="I12"/>
  <c r="I10"/>
  <c r="H56" i="8"/>
  <c r="J58"/>
  <c r="I58"/>
  <c r="J56"/>
  <c r="I56"/>
  <c r="J50"/>
  <c r="I50"/>
  <c r="J45"/>
  <c r="I45"/>
  <c r="J40"/>
  <c r="I40"/>
  <c r="J34"/>
  <c r="I34"/>
  <c r="J29"/>
  <c r="I29"/>
  <c r="J24"/>
  <c r="I24"/>
  <c r="J10"/>
  <c r="I10"/>
  <c r="K20" i="7"/>
  <c r="K9"/>
  <c r="H39"/>
  <c r="H9"/>
  <c r="M20"/>
  <c r="M9"/>
  <c r="L20"/>
  <c r="L9"/>
  <c r="J33"/>
  <c r="J9"/>
  <c r="I33"/>
  <c r="I9"/>
  <c r="J10" i="6"/>
  <c r="J9"/>
  <c r="I23"/>
  <c r="I22"/>
  <c r="I10"/>
  <c r="M73" i="16"/>
  <c r="M72"/>
  <c r="M9"/>
  <c r="H46" i="4"/>
  <c r="H43"/>
  <c r="H14"/>
  <c r="K44" i="3"/>
  <c r="K17"/>
  <c r="H10"/>
  <c r="H9"/>
  <c r="K29" i="2"/>
  <c r="K20"/>
  <c r="K9"/>
  <c r="J49" i="4"/>
  <c r="I49"/>
  <c r="J46"/>
  <c r="I46"/>
  <c r="J43"/>
  <c r="I43"/>
  <c r="J40"/>
  <c r="I40"/>
  <c r="J35"/>
  <c r="J32"/>
  <c r="J29"/>
  <c r="J18"/>
  <c r="J14"/>
  <c r="I14"/>
  <c r="J10"/>
  <c r="I10"/>
  <c r="H9"/>
  <c r="H9" i="11"/>
  <c r="K9" i="3"/>
  <c r="I9" i="10"/>
  <c r="J9" i="13"/>
  <c r="I9" i="12"/>
  <c r="I17" i="4"/>
  <c r="I9"/>
  <c r="J25" i="9"/>
  <c r="I9" i="11"/>
  <c r="J9"/>
  <c r="J10" i="9"/>
  <c r="J35"/>
  <c r="J12"/>
  <c r="J15"/>
  <c r="J39" i="8"/>
  <c r="I9" i="13"/>
  <c r="J9" i="12"/>
  <c r="J9" i="10"/>
  <c r="I14" i="9"/>
  <c r="I9"/>
  <c r="I39" i="8"/>
  <c r="H23"/>
  <c r="H39"/>
  <c r="I9" i="6"/>
  <c r="J17" i="4"/>
  <c r="J9"/>
  <c r="H9" i="12"/>
  <c r="H9" i="10"/>
  <c r="H14" i="9"/>
  <c r="H9"/>
  <c r="H22" i="6"/>
  <c r="H9"/>
  <c r="H35" i="16"/>
  <c r="H9"/>
  <c r="N23" i="15"/>
  <c r="N33"/>
  <c r="H10" i="2"/>
  <c r="H9"/>
  <c r="J23" i="8"/>
  <c r="H63"/>
  <c r="H67"/>
  <c r="I23"/>
  <c r="H9"/>
  <c r="J9"/>
  <c r="J14" i="9"/>
  <c r="I9" i="8"/>
  <c r="J9" i="9"/>
  <c r="M17" i="3"/>
  <c r="L17"/>
  <c r="M73"/>
  <c r="M72"/>
  <c r="J58"/>
  <c r="I58"/>
  <c r="M44"/>
  <c r="L44"/>
  <c r="J44"/>
  <c r="I44"/>
  <c r="J17"/>
  <c r="I17"/>
  <c r="J10"/>
  <c r="I10"/>
  <c r="M20" i="2"/>
  <c r="L20"/>
  <c r="M29"/>
  <c r="L29"/>
  <c r="I29"/>
  <c r="J20"/>
  <c r="I20"/>
  <c r="J12"/>
  <c r="J10"/>
  <c r="I12"/>
  <c r="I10"/>
  <c r="P25" i="15"/>
  <c r="M23"/>
  <c r="M33"/>
  <c r="L23"/>
  <c r="L33"/>
  <c r="J23"/>
  <c r="J33"/>
  <c r="I23"/>
  <c r="I33"/>
  <c r="J9" i="3"/>
  <c r="P23" i="15"/>
  <c r="P33"/>
  <c r="L9" i="3"/>
  <c r="M9"/>
  <c r="I9"/>
  <c r="I9" i="2"/>
  <c r="J9"/>
  <c r="L9"/>
  <c r="M9"/>
  <c r="O23" i="15"/>
  <c r="O33"/>
</calcChain>
</file>

<file path=xl/sharedStrings.xml><?xml version="1.0" encoding="utf-8"?>
<sst xmlns="http://schemas.openxmlformats.org/spreadsheetml/2006/main" count="1906" uniqueCount="829">
  <si>
    <t>Pod</t>
  </si>
  <si>
    <t>funkčná</t>
  </si>
  <si>
    <t>prog</t>
  </si>
  <si>
    <t>klasifik.</t>
  </si>
  <si>
    <t>ukazovateľ</t>
  </si>
  <si>
    <t>gram</t>
  </si>
  <si>
    <t>a</t>
  </si>
  <si>
    <t xml:space="preserve">ekonomická </t>
  </si>
  <si>
    <t>v eurách</t>
  </si>
  <si>
    <t>PROGRAM 1:     Plánovanie, manažment a kontrola</t>
  </si>
  <si>
    <t>611-620</t>
  </si>
  <si>
    <t>Mzdy, príplatky, odmeny, odvody do poisťovní</t>
  </si>
  <si>
    <t>Stravné</t>
  </si>
  <si>
    <t>Povinný prídel do FS</t>
  </si>
  <si>
    <t xml:space="preserve">Nemocenské dávky </t>
  </si>
  <si>
    <t>Nemocenské dávky (PN do 10-tich dní)</t>
  </si>
  <si>
    <t>PROGRAM 2:     Propagácia a marketing</t>
  </si>
  <si>
    <t>Grantový systém</t>
  </si>
  <si>
    <t>PROGRAM 3:     Interné služby mesta</t>
  </si>
  <si>
    <t>Materiál a náradie používané na údržbu</t>
  </si>
  <si>
    <t>Pracovné odevy, obuv a pracovné pomôcky</t>
  </si>
  <si>
    <t>PROGRAM 4:  Služby občanom</t>
  </si>
  <si>
    <t>PROGRAM 4:     Služby občanom</t>
  </si>
  <si>
    <t>4.1.</t>
  </si>
  <si>
    <t>Organizácia občianskych obradov</t>
  </si>
  <si>
    <t>01 116</t>
  </si>
  <si>
    <t>Kvety na obrady</t>
  </si>
  <si>
    <t xml:space="preserve">Vecné dary pri vyznamenaniach - ceny mesta, reprezentačné </t>
  </si>
  <si>
    <t xml:space="preserve">Odmeny pre účinkujúcich pri občianských obradoch </t>
  </si>
  <si>
    <t>4.2.</t>
  </si>
  <si>
    <t>Klientske centrum</t>
  </si>
  <si>
    <t>Činnosť matriky</t>
  </si>
  <si>
    <t>01 330</t>
  </si>
  <si>
    <t xml:space="preserve">Tuzemské cestovné náhrady (ubytovanie, stravné) </t>
  </si>
  <si>
    <t>Tlačivá, kanc.materiál</t>
  </si>
  <si>
    <t>Príspevok na ošatenie</t>
  </si>
  <si>
    <t>637014  637016</t>
  </si>
  <si>
    <t>Stravovanie, príspevok do SF</t>
  </si>
  <si>
    <t>Osvedčovanie listín a podpisov</t>
  </si>
  <si>
    <t xml:space="preserve">01 116 </t>
  </si>
  <si>
    <t>Evidencia obyvateľstva</t>
  </si>
  <si>
    <t>Ostatné služby poskytované pre občanov a podnikateľov</t>
  </si>
  <si>
    <t>Tlačivá</t>
  </si>
  <si>
    <t>4.3.</t>
  </si>
  <si>
    <t>4.4.</t>
  </si>
  <si>
    <t>Verejné WC</t>
  </si>
  <si>
    <t>06 200</t>
  </si>
  <si>
    <t>633006</t>
  </si>
  <si>
    <t>Všeobecný materiál</t>
  </si>
  <si>
    <t>635006</t>
  </si>
  <si>
    <t>Údržba a opravy WC</t>
  </si>
  <si>
    <t>4.5.</t>
  </si>
  <si>
    <t>Trhovisko</t>
  </si>
  <si>
    <t>06200</t>
  </si>
  <si>
    <t>636 , 717001</t>
  </si>
  <si>
    <t xml:space="preserve">Nová tržnica na ul. Nadražnej - PD, nájomná zmluva, výstavba, WC </t>
  </si>
  <si>
    <t>4.6.</t>
  </si>
  <si>
    <t>Mestský rozhlas</t>
  </si>
  <si>
    <t>08 300</t>
  </si>
  <si>
    <t>MPS - Nákup reproduktorov</t>
  </si>
  <si>
    <t>MPS -Údržba MR</t>
  </si>
  <si>
    <t>08300</t>
  </si>
  <si>
    <t>PROGRAM 5:     Bezpečnosť a poriadok</t>
  </si>
  <si>
    <t>5.1.</t>
  </si>
  <si>
    <t>Verejný poriadok</t>
  </si>
  <si>
    <t>Povinný prídel do FS, stravné</t>
  </si>
  <si>
    <t>Strážna služba</t>
  </si>
  <si>
    <t>03 600</t>
  </si>
  <si>
    <t>5.2.</t>
  </si>
  <si>
    <t>5.3.</t>
  </si>
  <si>
    <t>Ochrana pred požiarmi</t>
  </si>
  <si>
    <t>03 200</t>
  </si>
  <si>
    <t>Telefónne poplatky</t>
  </si>
  <si>
    <t>Výzbroj pre hasičov</t>
  </si>
  <si>
    <t>Reprezentačné (strava občerstvenie)</t>
  </si>
  <si>
    <t>Palivo, mazivá, oelje, špeciálne kvapaliny</t>
  </si>
  <si>
    <t xml:space="preserve">03 200 </t>
  </si>
  <si>
    <t>Servis a údržba vozidiel, STK</t>
  </si>
  <si>
    <t>Náhradné diely-motorové vozidlá</t>
  </si>
  <si>
    <t>Poistenie hasičov</t>
  </si>
  <si>
    <t>Príspevok na činnosť Dobrovoľnej požiar.org.</t>
  </si>
  <si>
    <t>Verejné osvetlenie</t>
  </si>
  <si>
    <t>5.4.1.</t>
  </si>
  <si>
    <t>Správa a údržba verejného osvetlenia</t>
  </si>
  <si>
    <t>06 400</t>
  </si>
  <si>
    <t>Príspevok MPS - nákup materiálu-výbojky</t>
  </si>
  <si>
    <t>Príspevok MPS - Údržba VO</t>
  </si>
  <si>
    <t xml:space="preserve">06 400 </t>
  </si>
  <si>
    <t>5.5.</t>
  </si>
  <si>
    <t>Výstavba a rekonštrukcia verejného osvetlenia</t>
  </si>
  <si>
    <t xml:space="preserve">Rekonštrukcia VO - spoluúčasť- grantový systém </t>
  </si>
  <si>
    <t>5.6.</t>
  </si>
  <si>
    <t>Kamerový systém</t>
  </si>
  <si>
    <t>Finančné operácie:</t>
  </si>
  <si>
    <t>PROGRAM 6:  Odpadové hospodárstvo</t>
  </si>
  <si>
    <t>PROGRAM 6:     Odpadové hospodárstvo</t>
  </si>
  <si>
    <t>6.1.</t>
  </si>
  <si>
    <t>Zvoz, odvoz a zneškodňovanie odpadu</t>
  </si>
  <si>
    <t>05 100</t>
  </si>
  <si>
    <t>637016    637014</t>
  </si>
  <si>
    <t>Všeobecný mat.-nákup popolníc,nálepky na popol.</t>
  </si>
  <si>
    <t>Časopis - odpady</t>
  </si>
  <si>
    <t>Odvoz, uloženie a likvidácia odpadu</t>
  </si>
  <si>
    <t>Tlač kalendárov zvozu na odpad</t>
  </si>
  <si>
    <t xml:space="preserve">Dezinfekcia zberných  nádob </t>
  </si>
  <si>
    <t>Poplatky banky za vedenie účtu</t>
  </si>
  <si>
    <t>MPS-príspevok-nadobjemný odpad</t>
  </si>
  <si>
    <t xml:space="preserve">05 100 </t>
  </si>
  <si>
    <t>6.2.</t>
  </si>
  <si>
    <t>Recyklácia odpadu</t>
  </si>
  <si>
    <t>6.2.1.</t>
  </si>
  <si>
    <t>Zber separovaného odpadu</t>
  </si>
  <si>
    <t xml:space="preserve">Indentikácia separovaného odpadu </t>
  </si>
  <si>
    <t>05100</t>
  </si>
  <si>
    <t>Vývoz polopodzemných kontajnerov</t>
  </si>
  <si>
    <t xml:space="preserve">MPS-príspevok-separovaný zber - stredisko- zberový dvor </t>
  </si>
  <si>
    <t>611,632, 641</t>
  </si>
  <si>
    <t xml:space="preserve">Zberový dvor  - prevádzka </t>
  </si>
  <si>
    <t>Výstavba  haly (dokončenie)</t>
  </si>
  <si>
    <t>6.2.2.</t>
  </si>
  <si>
    <t>Zber nebezpečného odpadu</t>
  </si>
  <si>
    <t>MPS - Zber a likvidácia nebezpečného odpadu</t>
  </si>
  <si>
    <t>6.3.</t>
  </si>
  <si>
    <t>6.3.1.</t>
  </si>
  <si>
    <t xml:space="preserve">Projekt </t>
  </si>
  <si>
    <t xml:space="preserve">ŽP - čisté mesto bez odpadov </t>
  </si>
  <si>
    <t>PROGRAM 7:  Mestská infraštruktúra</t>
  </si>
  <si>
    <t>PROGRAM 7:     Miestne komunikácie</t>
  </si>
  <si>
    <t>7.1.</t>
  </si>
  <si>
    <t>Správa a údržba miestnych komunikácií a mostov</t>
  </si>
  <si>
    <t>04 513</t>
  </si>
  <si>
    <t xml:space="preserve">04 513 </t>
  </si>
  <si>
    <t>Príspevok MPS - letná údržba</t>
  </si>
  <si>
    <t>Príspevok MPS - zimná údržba</t>
  </si>
  <si>
    <t>Príspevok MPS - posypový materiál</t>
  </si>
  <si>
    <t>Príspevok MPS - údržba mesta v rámci ostatných činností</t>
  </si>
  <si>
    <t>7.2.</t>
  </si>
  <si>
    <t>Výstavba miestnych komunikácií</t>
  </si>
  <si>
    <t>637027</t>
  </si>
  <si>
    <t>716- 717</t>
  </si>
  <si>
    <t xml:space="preserve">Kruhová križovatka - Hlinené - chodníky a VO + (výškové vyrovnanie, prekládka podzemných vedení. </t>
  </si>
  <si>
    <t>716             717001</t>
  </si>
  <si>
    <t xml:space="preserve">Zachytné parkoviska na vstupoch do centra mesta - výstavba  </t>
  </si>
  <si>
    <t>7.3.</t>
  </si>
  <si>
    <t>Dopravné značenie</t>
  </si>
  <si>
    <t>Príspevok MPS - nákup dopravného značenia</t>
  </si>
  <si>
    <t>Príspevok MPS - údržba dopravného značenia</t>
  </si>
  <si>
    <t xml:space="preserve">Montáž,demontáž nosičov a dopravné značky </t>
  </si>
  <si>
    <t>7.4.</t>
  </si>
  <si>
    <t>7.5.</t>
  </si>
  <si>
    <t xml:space="preserve">Regenerácia sídiel </t>
  </si>
  <si>
    <t xml:space="preserve">Regenerácia sídiel - spoluúčasť- grantový systém </t>
  </si>
  <si>
    <t>Splácanie úrokov</t>
  </si>
  <si>
    <t>7.3</t>
  </si>
  <si>
    <t xml:space="preserve">Výstavba miestnych komunikácií </t>
  </si>
  <si>
    <t>01 700</t>
  </si>
  <si>
    <t xml:space="preserve">Výstavba miestnych komukácií </t>
  </si>
  <si>
    <t xml:space="preserve">Splátka úveru ( MK, )    </t>
  </si>
  <si>
    <t>PROGRAM 8:  Vzdelávanie</t>
  </si>
  <si>
    <t>PROGRAM 8:     Vzdelávanie</t>
  </si>
  <si>
    <t>8.1.</t>
  </si>
  <si>
    <t>Materská škola</t>
  </si>
  <si>
    <t>09 111</t>
  </si>
  <si>
    <t>Poistné a odvody do poisťovní</t>
  </si>
  <si>
    <t>Tovary a služby</t>
  </si>
  <si>
    <t>Bežné transfery</t>
  </si>
  <si>
    <t>8.2.</t>
  </si>
  <si>
    <t xml:space="preserve">09 121 </t>
  </si>
  <si>
    <t>8.3.</t>
  </si>
  <si>
    <t>Vzdelávacie aktivity - voľno-časové</t>
  </si>
  <si>
    <t>8.3.1.</t>
  </si>
  <si>
    <t>Centrum voľného času</t>
  </si>
  <si>
    <t xml:space="preserve">09 502 </t>
  </si>
  <si>
    <t>09 502</t>
  </si>
  <si>
    <t>8.3.2.</t>
  </si>
  <si>
    <t>Školský klub detí</t>
  </si>
  <si>
    <t>09 120</t>
  </si>
  <si>
    <t>8.4.</t>
  </si>
  <si>
    <t>Základné umelecké vzdelávanie</t>
  </si>
  <si>
    <t xml:space="preserve">09 501 </t>
  </si>
  <si>
    <t>09 501</t>
  </si>
  <si>
    <t>8.5.</t>
  </si>
  <si>
    <t>Školské jedálne</t>
  </si>
  <si>
    <t>8.5.1.</t>
  </si>
  <si>
    <t>Školská jedáleň ZŠ Turzovka</t>
  </si>
  <si>
    <t>09 601</t>
  </si>
  <si>
    <t>8.5.2.</t>
  </si>
  <si>
    <t>Školská jedáleň pri MŠ Turzovka</t>
  </si>
  <si>
    <t xml:space="preserve">09 601 </t>
  </si>
  <si>
    <t>8.6.</t>
  </si>
  <si>
    <t>Školský úrad</t>
  </si>
  <si>
    <t>Povinný prídel do FS, stravovanie</t>
  </si>
  <si>
    <t>09 802</t>
  </si>
  <si>
    <t>8.7.</t>
  </si>
  <si>
    <t>Neštátne školstvo</t>
  </si>
  <si>
    <t>09 606</t>
  </si>
  <si>
    <t>Slov.provincia Kongregácie sestier sv. Cyrila Turzovka</t>
  </si>
  <si>
    <t>8.9.</t>
  </si>
  <si>
    <t>Ostatné služby v oblasti školstva</t>
  </si>
  <si>
    <t>PROGRAM 9:  Kultúra</t>
  </si>
  <si>
    <t>PROGRAM 9:     Kultúra</t>
  </si>
  <si>
    <t>9.1.</t>
  </si>
  <si>
    <t>Podpora kultúrnych a spoločenských aktivít</t>
  </si>
  <si>
    <t>08 209</t>
  </si>
  <si>
    <t>Transfér na prevádzku KaSS</t>
  </si>
  <si>
    <t>9.2.</t>
  </si>
  <si>
    <t>Mestská knižnica</t>
  </si>
  <si>
    <t>08 205</t>
  </si>
  <si>
    <t>Transfér na prevádzku Mestskej knižnice</t>
  </si>
  <si>
    <t>9.3.</t>
  </si>
  <si>
    <t>Kultúra v meste (nadregionálne podujatia)</t>
  </si>
  <si>
    <t>9.3.1.</t>
  </si>
  <si>
    <t>633006 -633016</t>
  </si>
  <si>
    <t>08209</t>
  </si>
  <si>
    <t>9.3.2.</t>
  </si>
  <si>
    <t>Technické zázemie pre kultúru v meste</t>
  </si>
  <si>
    <t>Amfiteáter-elektrická energia</t>
  </si>
  <si>
    <t>Vianočná výzdoba  - nákup  +  ohňostroj</t>
  </si>
  <si>
    <t xml:space="preserve">Poplatok SOZA - MR </t>
  </si>
  <si>
    <t>Vianočná výzdoba - príspevok MPS</t>
  </si>
  <si>
    <t>28 209</t>
  </si>
  <si>
    <t>9.4.</t>
  </si>
  <si>
    <t>Príspevky na kultúrne a spoločenské aktivity</t>
  </si>
  <si>
    <t>08 600</t>
  </si>
  <si>
    <t>Ostatné kultúrne akcie</t>
  </si>
  <si>
    <t>Spolok priateľov Turzovky-rezbársky plener</t>
  </si>
  <si>
    <t xml:space="preserve">Spolok priateľov Tka-rezbarský plener - vydanie publikácie Turzovka - Krížom Krážom   </t>
  </si>
  <si>
    <t xml:space="preserve">Hudobná skupina - Some King of Nothing Turzovka   </t>
  </si>
  <si>
    <t>PROGRAM 10:  Šport</t>
  </si>
  <si>
    <t>PROGRAM 10:     Šport</t>
  </si>
  <si>
    <t>10.1.</t>
  </si>
  <si>
    <t>Podpora športových aktivít</t>
  </si>
  <si>
    <t>08 100</t>
  </si>
  <si>
    <t>642002</t>
  </si>
  <si>
    <t>Kysucký maratón</t>
  </si>
  <si>
    <t>Veteranclub</t>
  </si>
  <si>
    <t>Cykloklub</t>
  </si>
  <si>
    <t>Enduro Team Turzovka</t>
  </si>
  <si>
    <t>Pavol Kováčik - stolný futbal</t>
  </si>
  <si>
    <t>08100</t>
  </si>
  <si>
    <t xml:space="preserve">Ostatné športové akcie </t>
  </si>
  <si>
    <t>MLMF Turzovka</t>
  </si>
  <si>
    <t>10.2.</t>
  </si>
  <si>
    <t>637016</t>
  </si>
  <si>
    <t>637014</t>
  </si>
  <si>
    <t>632001</t>
  </si>
  <si>
    <t>Spotreba elektrickej energie</t>
  </si>
  <si>
    <t>632002</t>
  </si>
  <si>
    <t>632004</t>
  </si>
  <si>
    <t xml:space="preserve">Telefonné poplatky </t>
  </si>
  <si>
    <t>10.3.</t>
  </si>
  <si>
    <t xml:space="preserve">Šport v meste </t>
  </si>
  <si>
    <t xml:space="preserve">Všeobecný materiál </t>
  </si>
  <si>
    <t>642001</t>
  </si>
  <si>
    <t>Transfér na činnosť-futbal.klub Turzovka</t>
  </si>
  <si>
    <t>637004</t>
  </si>
  <si>
    <t xml:space="preserve">Správa Bicros </t>
  </si>
  <si>
    <t>642015</t>
  </si>
  <si>
    <t>Stavebná príprava pre ostatné športové zariadenia</t>
  </si>
  <si>
    <t>PROGRAM 11:  Prostredie pre život</t>
  </si>
  <si>
    <t>PROGRAM 11:     Prostredie pre život</t>
  </si>
  <si>
    <t>11.1.</t>
  </si>
  <si>
    <t>Mestské služby</t>
  </si>
  <si>
    <t>04 120</t>
  </si>
  <si>
    <t>633006- 633010</t>
  </si>
  <si>
    <t>610-620</t>
  </si>
  <si>
    <t>11.2.</t>
  </si>
  <si>
    <t>Správa a údržba verejných priestranstiev</t>
  </si>
  <si>
    <t>11.3.</t>
  </si>
  <si>
    <t>Správa a údržba verejnej zelene</t>
  </si>
  <si>
    <t>633006       635006</t>
  </si>
  <si>
    <t xml:space="preserve">Vodné + zrážková voda CMZ (námestie) </t>
  </si>
  <si>
    <t>Príspevok MPS - kosenie,hrabanie,orezávanie konárov,výrub</t>
  </si>
  <si>
    <t>11.4.</t>
  </si>
  <si>
    <t>Detské ihriská na verejných priestranstvách</t>
  </si>
  <si>
    <t>633006   641001</t>
  </si>
  <si>
    <t>Príspevok MPS - pieskoviská, detské ihriská</t>
  </si>
  <si>
    <t>11.5.</t>
  </si>
  <si>
    <t>Vodohospodárske objekty</t>
  </si>
  <si>
    <t>06 300</t>
  </si>
  <si>
    <t>Všeobecný materiál (hadice a pod.)</t>
  </si>
  <si>
    <t>633006  635006</t>
  </si>
  <si>
    <t xml:space="preserve">Materiál a údržba fontány </t>
  </si>
  <si>
    <t xml:space="preserve">Drobná údržba studni, kanalizácií a vodovodov v správe mesta </t>
  </si>
  <si>
    <t>11.6.</t>
  </si>
  <si>
    <t>Cintorínske a pohrebné služby</t>
  </si>
  <si>
    <t>08 400</t>
  </si>
  <si>
    <t xml:space="preserve">Elektrická energia </t>
  </si>
  <si>
    <t xml:space="preserve">Vodné a stočné </t>
  </si>
  <si>
    <t>Údržba - Dom smútku, cintorín</t>
  </si>
  <si>
    <t>PROGRAM 12:  Bývanie</t>
  </si>
  <si>
    <t>PROGRAM 12:     Bývanie</t>
  </si>
  <si>
    <t>12.1.</t>
  </si>
  <si>
    <t>Bytová problematika</t>
  </si>
  <si>
    <t>06 100</t>
  </si>
  <si>
    <t>Byty nižšieho štandardu  (+ nocľaharné - Teheľňa)</t>
  </si>
  <si>
    <t>12.2.</t>
  </si>
  <si>
    <t xml:space="preserve">Elektrická energia - byty nižšieho štandardu </t>
  </si>
  <si>
    <t xml:space="preserve">Vodné, stočné - byty nižšieho štandardu </t>
  </si>
  <si>
    <t xml:space="preserve">Úroky z úveru ŠFRB (25 bytov)  </t>
  </si>
  <si>
    <t xml:space="preserve">Úroky z úveru ŠFRB (6bytov)         </t>
  </si>
  <si>
    <t xml:space="preserve">Úroky z úveru (municipálny úver)      </t>
  </si>
  <si>
    <t xml:space="preserve">Splátka úveru ŠFRB (6 bytov) </t>
  </si>
  <si>
    <t xml:space="preserve">Splátka úveru (municip.úver)    </t>
  </si>
  <si>
    <t>PROGRAM 13:  Sociálne služby</t>
  </si>
  <si>
    <t>PROGRAM 13:     Sociálne služby</t>
  </si>
  <si>
    <t>13.1.</t>
  </si>
  <si>
    <t>Poskytovanie sociálnej služby občanovi v nepriaznivej sociálnej situácii</t>
  </si>
  <si>
    <t>611-637</t>
  </si>
  <si>
    <t>Stravné pracovnika (posúdkar )</t>
  </si>
  <si>
    <t xml:space="preserve">Poplatok za posúdenie odkázanosti na sociálnu službu  - DD - všeobecný lekár </t>
  </si>
  <si>
    <t xml:space="preserve">Poplatky banke </t>
  </si>
  <si>
    <t>Stravovanie</t>
  </si>
  <si>
    <t>Terénni pracovníci na dohodu (odľahčovacia služba)</t>
  </si>
  <si>
    <t xml:space="preserve">Prevádzka-nocľaháreň, vybavenie </t>
  </si>
  <si>
    <t>Prepravná služba</t>
  </si>
  <si>
    <t>Opatrovateľská služba</t>
  </si>
  <si>
    <t>Posúdkový lekár</t>
  </si>
  <si>
    <t xml:space="preserve">Spoluúčasť pri financovaní výstavby sociálnych služieb - dom seniorov </t>
  </si>
  <si>
    <t>13.2.</t>
  </si>
  <si>
    <t>Ďalšie činnosti - stravovanie</t>
  </si>
  <si>
    <t>10 202</t>
  </si>
  <si>
    <t>611-642026</t>
  </si>
  <si>
    <t>13.3.</t>
  </si>
  <si>
    <t>Sociálnoprávna ochrana</t>
  </si>
  <si>
    <t>10 400</t>
  </si>
  <si>
    <t>Sociálno-právna ochrana detí</t>
  </si>
  <si>
    <t>13.4.</t>
  </si>
  <si>
    <t>Vykonávanie opatrení na predchádzanie vzniku krízových situácií v rodine a na obmedzenie a odstraňovanie negatívnych vplyvov v rodine</t>
  </si>
  <si>
    <t>Elektrická energia + kúrenie NDC - DUHA</t>
  </si>
  <si>
    <t>Vodné a stočne  NDC -  DUHA</t>
  </si>
  <si>
    <t>Telefónne poplatky - DÚHA</t>
  </si>
  <si>
    <t>Internet - DUHA</t>
  </si>
  <si>
    <t xml:space="preserve">Materiál a náradie použité na drobnú údržbu </t>
  </si>
  <si>
    <t>Všeobecný materiál (kancelarské potreby,  tonery, čistiace prostriedky a hygienické potreby a pod).</t>
  </si>
  <si>
    <t xml:space="preserve">Všeobecné služby indé nešpecifikované </t>
  </si>
  <si>
    <t xml:space="preserve">Stravné pracovníka NDC </t>
  </si>
  <si>
    <t>13.5.</t>
  </si>
  <si>
    <t>Jednorazová dávka sociálnej pomoci</t>
  </si>
  <si>
    <t xml:space="preserve">Okamžitá pomoc  občanov v  hmotnej núdzi (rodiny s deťmi, starí a osamelí občania) </t>
  </si>
  <si>
    <t>13.6.</t>
  </si>
  <si>
    <t>Príspevok pre novonarodené deti</t>
  </si>
  <si>
    <t>Rastúca populácia v meste (narodenie dieťaťa -občian.zálež.)</t>
  </si>
  <si>
    <t>13.7.</t>
  </si>
  <si>
    <t>Príspevok na pohreb - sociálne prípady</t>
  </si>
  <si>
    <t>13.8.</t>
  </si>
  <si>
    <t xml:space="preserve">Denné centrum - seniori </t>
  </si>
  <si>
    <t>10 700</t>
  </si>
  <si>
    <t>Transfér na činnosť - aktívni a angažovaní seniori.</t>
  </si>
  <si>
    <t>13.9.</t>
  </si>
  <si>
    <t>Sociálna výpomoc žiakom</t>
  </si>
  <si>
    <t>ÚPSVaR-príspevok na stravovanie (hmot.núdza)</t>
  </si>
  <si>
    <t>ÚPSVaR-príspevok na škols.potr. (hmot.núdza)</t>
  </si>
  <si>
    <t>13.10.</t>
  </si>
  <si>
    <t>Osobitný príjemca</t>
  </si>
  <si>
    <t>13.11</t>
  </si>
  <si>
    <t>PROGRAM 14:  Administratíva</t>
  </si>
  <si>
    <t>PROGRAM 14:     Administratíva</t>
  </si>
  <si>
    <t>14.1.</t>
  </si>
  <si>
    <t>Administratíva - správa mesta</t>
  </si>
  <si>
    <t>Vodné, stočné - budova MsÚ</t>
  </si>
  <si>
    <t>Telefón, fax</t>
  </si>
  <si>
    <t>Poštové služby</t>
  </si>
  <si>
    <t>Internet</t>
  </si>
  <si>
    <t>Kancelárské potreby a materiál</t>
  </si>
  <si>
    <t>Papier</t>
  </si>
  <si>
    <t>Štátne a miestne znaky</t>
  </si>
  <si>
    <t>Ostatný všeobecný materiál</t>
  </si>
  <si>
    <t>Všeobecné služby inde nešpecifikované</t>
  </si>
  <si>
    <t>Zdravotná pracovná služba</t>
  </si>
  <si>
    <t>Poplatky banky (za vedenie účtu, daň z úrokov, term.vklad)</t>
  </si>
  <si>
    <t>Úrazové poistenie z dôhod o vykonaní prác</t>
  </si>
  <si>
    <t>01116</t>
  </si>
  <si>
    <t>Konces.poplatky-rozhlas, televízia</t>
  </si>
  <si>
    <t>Odmeny pracovníkov z mimopracovného pomeru</t>
  </si>
  <si>
    <t>Sumarizácia výdavkov za jednotlivé programy</t>
  </si>
  <si>
    <t>Spolu za všetky programy</t>
  </si>
  <si>
    <t>5.</t>
  </si>
  <si>
    <t xml:space="preserve">Bezpečnost  a poriadok </t>
  </si>
  <si>
    <t>7.</t>
  </si>
  <si>
    <t>Miestne komunikácie</t>
  </si>
  <si>
    <t>Objem rozpočtu celkom</t>
  </si>
  <si>
    <t>PROGRAM 1:  Plánovanie, manažment a kontrola</t>
  </si>
  <si>
    <t>1.1.</t>
  </si>
  <si>
    <t>Činnosť volených riadiacich orgánov mesta</t>
  </si>
  <si>
    <t>637009</t>
  </si>
  <si>
    <t>Náhrada refundácie miezd poslancov</t>
  </si>
  <si>
    <t>633016</t>
  </si>
  <si>
    <t xml:space="preserve">Reprezentačné poslancov </t>
  </si>
  <si>
    <t>01.116</t>
  </si>
  <si>
    <t>631001, 631002</t>
  </si>
  <si>
    <t>Tuzemské a zahraničné cestovné, stravné, ubytovanie</t>
  </si>
  <si>
    <t>1.2.</t>
  </si>
  <si>
    <t>Výkonný manažment mesta</t>
  </si>
  <si>
    <t>Stravné pracovníkov</t>
  </si>
  <si>
    <t>631001  631002</t>
  </si>
  <si>
    <t>Tuzemské cestovné, stravné, ubytovanie</t>
  </si>
  <si>
    <t>633009</t>
  </si>
  <si>
    <t>Reprezentačné</t>
  </si>
  <si>
    <t>1.3.</t>
  </si>
  <si>
    <t>Finančný manažment mesta</t>
  </si>
  <si>
    <t xml:space="preserve">Stravné pracovníkov </t>
  </si>
  <si>
    <t>631001</t>
  </si>
  <si>
    <t>Kancelárske potreby a tlačivá</t>
  </si>
  <si>
    <t>1.4.</t>
  </si>
  <si>
    <t>Členstvo v samosprávnych organizáciách a združeniach</t>
  </si>
  <si>
    <t>642006</t>
  </si>
  <si>
    <t>ZMOS-členský príspevok</t>
  </si>
  <si>
    <t>ZMOK-členský príspevok</t>
  </si>
  <si>
    <t>Euroregión - členský príspevok</t>
  </si>
  <si>
    <t>Mikroregión - členský príspevok</t>
  </si>
  <si>
    <t>Regionálne vzdelávacie centrum-členský prísp.</t>
  </si>
  <si>
    <t>Združenie hlavných kontrolórov - členský prísp.</t>
  </si>
  <si>
    <t>Asociácia prednostov APÚMS - členský prísp.</t>
  </si>
  <si>
    <t>LOTOS - členský príspevok</t>
  </si>
  <si>
    <t>1.5.</t>
  </si>
  <si>
    <t>Plánovanie</t>
  </si>
  <si>
    <t>637001</t>
  </si>
  <si>
    <t>Školenia, kurzy, semináre, porady, konferencie</t>
  </si>
  <si>
    <t>637023</t>
  </si>
  <si>
    <t>Kolkové známky</t>
  </si>
  <si>
    <t>637005</t>
  </si>
  <si>
    <t>Projektová dokumentácia</t>
  </si>
  <si>
    <t>642009</t>
  </si>
  <si>
    <t>Geometrické plány, posudky a odborné vyjadrenia</t>
  </si>
  <si>
    <t>642 015</t>
  </si>
  <si>
    <t>711 005</t>
  </si>
  <si>
    <t>1.6.</t>
  </si>
  <si>
    <t>Kontrola</t>
  </si>
  <si>
    <t>1.6.1.</t>
  </si>
  <si>
    <t>Vnútorná kontrola</t>
  </si>
  <si>
    <t>1.6.2.</t>
  </si>
  <si>
    <t>Audit</t>
  </si>
  <si>
    <t>Audítorské služby</t>
  </si>
  <si>
    <t>PROGRAM 2:  Propagácia a marketing</t>
  </si>
  <si>
    <t>2.1.</t>
  </si>
  <si>
    <t>Propagácia a prezentácia mesta</t>
  </si>
  <si>
    <t>2.1.1.</t>
  </si>
  <si>
    <t>Propagácia, reklama a inzercia</t>
  </si>
  <si>
    <t>2.1.2.</t>
  </si>
  <si>
    <t>2</t>
  </si>
  <si>
    <t>Medzinárodné informačné centrum</t>
  </si>
  <si>
    <t>Stravné pracovníka</t>
  </si>
  <si>
    <t>635004</t>
  </si>
  <si>
    <t>636002</t>
  </si>
  <si>
    <t>2.2.</t>
  </si>
  <si>
    <t>Mediálna informovanosť občanov mesta</t>
  </si>
  <si>
    <t>Spravodajca mesta</t>
  </si>
  <si>
    <t>Nemocenské dávky (10 dní)</t>
  </si>
  <si>
    <t>2.3.</t>
  </si>
  <si>
    <t>Informačno-orientačný systém mesta</t>
  </si>
  <si>
    <t>04 510</t>
  </si>
  <si>
    <t>Vyhotovanie a osadenie informačných tabúľ</t>
  </si>
  <si>
    <t>717001</t>
  </si>
  <si>
    <t>2.4.</t>
  </si>
  <si>
    <t>Partnerské mestá</t>
  </si>
  <si>
    <t xml:space="preserve">Zahraničné cestovné, stravné a ubytovanie, reprezentačne </t>
  </si>
  <si>
    <t>Kronika mesta</t>
  </si>
  <si>
    <t>Odmena za vedenie kroniky</t>
  </si>
  <si>
    <t>PROGRAM 3:  Interné služby mesta</t>
  </si>
  <si>
    <t>3.1.</t>
  </si>
  <si>
    <t>Právne služby pre mesto</t>
  </si>
  <si>
    <t>Exekučné služby</t>
  </si>
  <si>
    <t>3.2.</t>
  </si>
  <si>
    <t>3.3.</t>
  </si>
  <si>
    <t>Hospodárska správa a údržba majetku mesta</t>
  </si>
  <si>
    <t xml:space="preserve">Interierové vybavenie </t>
  </si>
  <si>
    <t>Čistiace prostriedky</t>
  </si>
  <si>
    <t xml:space="preserve">Hasiace prístroje </t>
  </si>
  <si>
    <t>Opravy a údržba - prenajaté priestory</t>
  </si>
  <si>
    <t>Poštový priečinok</t>
  </si>
  <si>
    <t>Revízie a kontroly</t>
  </si>
  <si>
    <t>Poradenské služby v oblasti PO a BOZP</t>
  </si>
  <si>
    <t xml:space="preserve">01 116  </t>
  </si>
  <si>
    <t xml:space="preserve">Výstavba garáže za budovou MsÚ na pracovné stroje a náradie </t>
  </si>
  <si>
    <t>3.4.</t>
  </si>
  <si>
    <t>Vzdelávanie zamestnancov mesta</t>
  </si>
  <si>
    <t>3.5.</t>
  </si>
  <si>
    <t>Správa počítačovej siete</t>
  </si>
  <si>
    <t>Tonery, cartrige a iný spotreb. Materiál</t>
  </si>
  <si>
    <t>Prenájom výpočt.techniky-kopírka-klient.centr.</t>
  </si>
  <si>
    <t>Vybudovanie konštrukcie pre umiestnenie infokiosku a reklamných tabúľ</t>
  </si>
  <si>
    <t>3.6.</t>
  </si>
  <si>
    <t>Doprava</t>
  </si>
  <si>
    <t>Palivo, mazivá, oleje, špeciálne kvapaliny</t>
  </si>
  <si>
    <t>Servis, údržba, opravy a výdavky s tým spojené</t>
  </si>
  <si>
    <t>Zmluvné poistenie (vozidiel MPS, MHZ, MsÚ)</t>
  </si>
  <si>
    <t>Havarijné poistenie</t>
  </si>
  <si>
    <t>Karty, známky, parkovné</t>
  </si>
  <si>
    <t>Cestná daň</t>
  </si>
  <si>
    <t>3.7.</t>
  </si>
  <si>
    <t>Projekt  podaný na fond  EÚ</t>
  </si>
  <si>
    <t xml:space="preserve">Splátka úveru ŠFRB  (25bytov)  </t>
  </si>
  <si>
    <t xml:space="preserve">Správa a evidencia bytov a nebytových priestorov v správe mesta </t>
  </si>
  <si>
    <t xml:space="preserve">03 600 </t>
  </si>
  <si>
    <t xml:space="preserve">Mestská policia  </t>
  </si>
  <si>
    <t xml:space="preserve">Prevadzkové stroje, prístroje, zariadenia, naradie  pre vlastnú potrebu </t>
  </si>
  <si>
    <t xml:space="preserve">Príspevok MPS - údržba - natery  lavičiek a košov  v meste </t>
  </si>
  <si>
    <t xml:space="preserve">Podnikateľský inkubator - projekt </t>
  </si>
  <si>
    <t>Plávareň (vonkajšie kúpalisko) - výkup pozemkov SEVAK</t>
  </si>
  <si>
    <t>Plávareň (vonkajšie kúpalisko) - štúdia</t>
  </si>
  <si>
    <t xml:space="preserve">Predajné stanky - údržba </t>
  </si>
  <si>
    <t xml:space="preserve">Služobné vozidlo  pre Mestskú policiu - leasing </t>
  </si>
  <si>
    <t xml:space="preserve">Mestská policia </t>
  </si>
  <si>
    <t>4.3.1.</t>
  </si>
  <si>
    <t>4.3.2.</t>
  </si>
  <si>
    <t>4.3.3.</t>
  </si>
  <si>
    <t>4.3.4.</t>
  </si>
  <si>
    <t>4.7.</t>
  </si>
  <si>
    <t xml:space="preserve">Výstavba chodnika ulica Štefániková </t>
  </si>
  <si>
    <t>Úroky z úveru  MK</t>
  </si>
  <si>
    <t>Preventívne lekárske prehliadky</t>
  </si>
  <si>
    <t>Odmena-predseda +  členovia MHZ</t>
  </si>
  <si>
    <t>Preložka VO - Vŕšok (Vyšinský D.)</t>
  </si>
  <si>
    <t xml:space="preserve">Výstavba a miest obcí </t>
  </si>
  <si>
    <t>614</t>
  </si>
  <si>
    <t xml:space="preserve">Interné služby mesta - Doprava </t>
  </si>
  <si>
    <t xml:space="preserve">Mzdy, príplatky, </t>
  </si>
  <si>
    <t>Mzdy, príplatky,  odvody do poisťovní</t>
  </si>
  <si>
    <t>Mzdy, príplatky, odvody do poisťovní</t>
  </si>
  <si>
    <t>3.</t>
  </si>
  <si>
    <t xml:space="preserve">Interné služby mesta </t>
  </si>
  <si>
    <t xml:space="preserve">Rozšírenie VO - Závodie </t>
  </si>
  <si>
    <t xml:space="preserve">Rozšírenie VO Turkov do Valčuhov </t>
  </si>
  <si>
    <t xml:space="preserve">Rekonštrukcia VO - projekt </t>
  </si>
  <si>
    <t>Výstroj - pracovné odevy, obuv a pracovné pomôcky</t>
  </si>
  <si>
    <t>Stavebný úrad (územné rozhodovanie a stavebný poriadok, životné prostredie )</t>
  </si>
  <si>
    <t xml:space="preserve">Odmena-preventivár </t>
  </si>
  <si>
    <t xml:space="preserve">Náklady na absolvovanie kurzu odbornej spôsobilosti </t>
  </si>
  <si>
    <t>Výzbroj  (služobná zbraň, maják, polep vozidla)</t>
  </si>
  <si>
    <t xml:space="preserve">Zmluvné poistenie </t>
  </si>
  <si>
    <t xml:space="preserve">Ostatné činnosti </t>
  </si>
  <si>
    <t xml:space="preserve">Mestský hasičský zbor </t>
  </si>
  <si>
    <t xml:space="preserve">Nájomné </t>
  </si>
  <si>
    <t>Doplnky k vozidlu (zimné pneumatiky, lekarnička, zástery, vanička do kufra a pod.</t>
  </si>
  <si>
    <t xml:space="preserve">Pneumatiky na vozidla v správe mesta  Berlingo </t>
  </si>
  <si>
    <t xml:space="preserve">Spracovateľský poplatok za uzatvorenie zmluvy </t>
  </si>
  <si>
    <t xml:space="preserve">Základná škola </t>
  </si>
  <si>
    <t xml:space="preserve">Vodorovné dopravné značenie + parkovisk </t>
  </si>
  <si>
    <t>0 116</t>
  </si>
  <si>
    <t xml:space="preserve">Daň z príjmov PO </t>
  </si>
  <si>
    <t>Prenájom pozemku pod umiestnenie VOK</t>
  </si>
  <si>
    <t xml:space="preserve">Tvorba SF-koordinátor        </t>
  </si>
  <si>
    <t xml:space="preserve">Mzdy, prípl., odmeny, odvody do poisťovní-koordinátor </t>
  </si>
  <si>
    <t xml:space="preserve">Hudobná skupina - MAD FREQUENCY - Rudolf Zajac Stred a Marian David  </t>
  </si>
  <si>
    <t xml:space="preserve">Stravné pracovníka </t>
  </si>
  <si>
    <t xml:space="preserve">Odchod do dôchodku </t>
  </si>
  <si>
    <t>Rekonštrukcia časti budovy MsÚ - bezbarierový vstup  (vybudovanie výťahu -ÚPSVaR  - projekt )</t>
  </si>
  <si>
    <t>634002, 633006</t>
  </si>
  <si>
    <t>Výzbroj - drobné ochranné pomôcky</t>
  </si>
  <si>
    <t xml:space="preserve">Život. Jubileum    50 rokov </t>
  </si>
  <si>
    <t xml:space="preserve">Živodné jubileum  50 rokov </t>
  </si>
  <si>
    <t>713</t>
  </si>
  <si>
    <t>633010, 637012, 637014</t>
  </si>
  <si>
    <t>Prac.náradie a materiál -  aktivační ÚPSVaR</t>
  </si>
  <si>
    <t xml:space="preserve">Prac.náradie a materiál  z prost. mesta </t>
  </si>
  <si>
    <t>Soc. pracovník  - mzdy+odvody</t>
  </si>
  <si>
    <t xml:space="preserve">Jubilant 50 rokov </t>
  </si>
  <si>
    <t xml:space="preserve">Tlačíva a kníhy (jazd, evidencia zbraní  a pod. </t>
  </si>
  <si>
    <t xml:space="preserve">06 100 </t>
  </si>
  <si>
    <t xml:space="preserve">Rozšírenie elektrickej prípojky výmena rozvadzača - Krízové centrum </t>
  </si>
  <si>
    <t xml:space="preserve">08 209 </t>
  </si>
  <si>
    <t xml:space="preserve">Memorial Stanislavu Litvu </t>
  </si>
  <si>
    <t>Hudobný festival Vargoš fest 2011</t>
  </si>
  <si>
    <t>Obč.združ.TERRA -hist.Kresťanstvo</t>
  </si>
  <si>
    <t>Chess Club, Turzovka - Stred 302</t>
  </si>
  <si>
    <t xml:space="preserve">Jozef Bebčak -reprezentant SR na horských bicykloch </t>
  </si>
  <si>
    <t>633002,  633013</t>
  </si>
  <si>
    <t xml:space="preserve">Drobná výpočtová technika  a software </t>
  </si>
  <si>
    <t>Nákup výpočtovej techniky  +software (server, počítače, tlačiareň, skener)</t>
  </si>
  <si>
    <t>Prevádzkové stroje, prístroje, zariadenia (strihová stanica, záznamové zariadenie, kamera)</t>
  </si>
  <si>
    <t xml:space="preserve">Príspevok na evinromentálnu výchovu žiakov ZŠ </t>
  </si>
  <si>
    <t>09 121</t>
  </si>
  <si>
    <t>630-717</t>
  </si>
  <si>
    <t>Riešenie havarijného stavu ZŠ Turzovka</t>
  </si>
  <si>
    <t>ÚPSVaR-prísp.na rodinné prídavky (osobitný príjemca )</t>
  </si>
  <si>
    <t>Elektrická energia - budova MsÚ</t>
  </si>
  <si>
    <t>Teplo - budova MsÚ,</t>
  </si>
  <si>
    <t xml:space="preserve">KaSS Turzovka - príspevok pre zakladateľské súbory   </t>
  </si>
  <si>
    <t xml:space="preserve">PROGRAM  5 :  Bezpečnosť a poriadok </t>
  </si>
  <si>
    <t xml:space="preserve">KaSS Turzovka - príspevky na ostatné činnosti - Benat.noc, Jašikové Kysuce, Majáles- ozvučenie, Dôchodcovia, Deň matiek, Vianočné trhy  </t>
  </si>
  <si>
    <t xml:space="preserve">Náklady na zriadenie telefonnej linky  </t>
  </si>
  <si>
    <t xml:space="preserve">Dohody  o vykonaní prác  </t>
  </si>
  <si>
    <t xml:space="preserve">Zbierky zákonov, noviny, časopisy </t>
  </si>
  <si>
    <t>Viazanie zbierok, tlač  tlačív</t>
  </si>
  <si>
    <t>Pivarči + Macúra -ZOD -  územný plán (doplnok)</t>
  </si>
  <si>
    <t xml:space="preserve">Prenájom výpoč.techniky-kopírka MIC - istina </t>
  </si>
  <si>
    <t xml:space="preserve">Búracie práce dom č. 14+ ďalši objekt a oplotenie </t>
  </si>
  <si>
    <t>Výstroj pre hasičov</t>
  </si>
  <si>
    <t>Výmena dverí a okien na budove (DHZ)</t>
  </si>
  <si>
    <t xml:space="preserve">Výmena VO - ulica Štefánikova  + optochranička </t>
  </si>
  <si>
    <t xml:space="preserve">Výstavba mostov v mestskej časti Hlinené  - Povodie váhu - 6 mostov </t>
  </si>
  <si>
    <t xml:space="preserve">Opravy a údržba kanc. strojov a zariad.-kopírka,  tlačiareň </t>
  </si>
  <si>
    <t>Vysielacie služby - KDS</t>
  </si>
  <si>
    <t>4.8</t>
  </si>
  <si>
    <t xml:space="preserve">Leasing - osobné vozidlo - istina -akontácia </t>
  </si>
  <si>
    <t>Mesto - údržba - náter  lávok , mostov, zabradli + údržba Most Predmier pri MPS</t>
  </si>
  <si>
    <t xml:space="preserve">Vybudovanie spojovacieho chodníka cez starý cintorín  a vybudovanie Pietneho miesta </t>
  </si>
  <si>
    <t xml:space="preserve">Beskydy to naše dedičstvo  - projekt - podaná žiadosť  + spoluúčasť mesta </t>
  </si>
  <si>
    <t>Mzdy, príplatky,  odvody do poisťovní, smennosť</t>
  </si>
  <si>
    <t>Mzdy, príplatky,</t>
  </si>
  <si>
    <t xml:space="preserve">Volejbalové  turnaje </t>
  </si>
  <si>
    <t xml:space="preserve">Parkovisko Živčaková - zvodidla </t>
  </si>
  <si>
    <t xml:space="preserve">Údržba verejnej zelene na verejných  priestranstvach  (sadenice)  + údržba </t>
  </si>
  <si>
    <t xml:space="preserve">Nový cintorín - oplotenie, zeleň, údržba starého cintorina, schody medzi starším  a novým cintorinom, vstupná brána  </t>
  </si>
  <si>
    <t>Technické riešenie a prevádzka verejného registra odber. vzťahov (zverejnenie zmlúv, faktúr, objednávok na základe zákona č. 546/2010)</t>
  </si>
  <si>
    <t>635 006</t>
  </si>
  <si>
    <t>06  200</t>
  </si>
  <si>
    <t xml:space="preserve">Odkúpenie pozemkov  od ŽSK účel :  výjazd od zelených bytoviek   </t>
  </si>
  <si>
    <t>711001</t>
  </si>
  <si>
    <t xml:space="preserve">Odkúpenie pozemkov  od ŽSK účel :  TESCO -KIK autobusová zastávka    </t>
  </si>
  <si>
    <t>633006,   635006</t>
  </si>
  <si>
    <t>T - services - údržba verejných priestranstiev (parky, verejná zeleň, údržba chodníkov, CMZ)</t>
  </si>
  <si>
    <t xml:space="preserve">Rozbor vody - byty nižšieho štandardu </t>
  </si>
  <si>
    <t>5.4</t>
  </si>
  <si>
    <t>5.5.1.</t>
  </si>
  <si>
    <t>Program</t>
  </si>
  <si>
    <t>Plánovanie, manažment a kontrola</t>
  </si>
  <si>
    <t>1.</t>
  </si>
  <si>
    <t>2.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</si>
  <si>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</si>
  <si>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</si>
  <si>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</si>
  <si>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</si>
  <si>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</si>
  <si>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</si>
  <si>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</si>
  <si>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</si>
  <si>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</si>
  <si>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Propagácia a marketing</t>
  </si>
  <si>
    <t>Interné služby mesta</t>
  </si>
  <si>
    <t>Služby občanom</t>
  </si>
  <si>
    <t>Bezpečnosť a poriadok</t>
  </si>
  <si>
    <t>Odpadové hospodárstvo</t>
  </si>
  <si>
    <t>Vzdelávanie</t>
  </si>
  <si>
    <t>Kultúra</t>
  </si>
  <si>
    <t>Šport</t>
  </si>
  <si>
    <t>Prostredie pre život</t>
  </si>
  <si>
    <t>Bývanie</t>
  </si>
  <si>
    <t>Sociálne služby</t>
  </si>
  <si>
    <t>Administratíva</t>
  </si>
  <si>
    <t>Číslo</t>
  </si>
  <si>
    <t>Názov</t>
  </si>
  <si>
    <t>Údržba prev.strojov,prístrojov</t>
  </si>
  <si>
    <t>Telekomunikačná technika</t>
  </si>
  <si>
    <t>Údržba výpočt.techniky+software-aktualizácia+licencie</t>
  </si>
  <si>
    <t>Teplo, elektrina</t>
  </si>
  <si>
    <t>Vodné, stočné</t>
  </si>
  <si>
    <t>Poplatok za odpad</t>
  </si>
  <si>
    <t>Telekomun.technika (mobil)</t>
  </si>
  <si>
    <t>Elektrina VO</t>
  </si>
  <si>
    <t>Údržba MK a chodníkov  - externý dodávateľ+ prenáj.dopr.prostr.</t>
  </si>
  <si>
    <t>Spotreba vodného a stočného (ŠA)</t>
  </si>
  <si>
    <t>Materiál</t>
  </si>
  <si>
    <t>Stravné-do zásoby (rozpustí sa do konca roka)</t>
  </si>
  <si>
    <t>bežné výdavky</t>
  </si>
  <si>
    <t xml:space="preserve">kapitálové výdavky </t>
  </si>
  <si>
    <t>Celkom</t>
  </si>
  <si>
    <t>ekonomická klasifikácia</t>
  </si>
  <si>
    <t>Rámcový rozpočet na rok 2013</t>
  </si>
  <si>
    <t>Návrh rozpočtu na rok 2012</t>
  </si>
  <si>
    <t>Rámcový rozpočet na rok 2014</t>
  </si>
  <si>
    <t xml:space="preserve">Návrh programového rozpočtu  na rok  2012 </t>
  </si>
  <si>
    <t>Projekt cehraničnej spolupráce SR-PR  + spoluúčasť mesta - Hasičské vozidlo   95%=153.921,-  €,  5% =8.101,- €   (refundáca nákladov)</t>
  </si>
  <si>
    <t>610-637</t>
  </si>
  <si>
    <t xml:space="preserve">Projekt  SR-PR  na bežné výdavky  + spoluúčasť  95 %= 5.721,- € projekt,  5% =301,- € - mesto </t>
  </si>
  <si>
    <t>Projekt cehraničnej spolupráce SR-ČR + spoluúčasť mesta  - Hasičské vozidlo auto 95%= 288.203  €, spolúčasť mesta 5%=15.797 €  (refundácia nákladov)</t>
  </si>
  <si>
    <t>631002 až 637036</t>
  </si>
  <si>
    <t xml:space="preserve">Projekt SR ČR -  na bežné výdavky  + spoluúčasť  - 95 %= 11.937,- € projekt,  5%  =629,- € - mesto  </t>
  </si>
  <si>
    <t>6.3</t>
  </si>
  <si>
    <t xml:space="preserve">Grantový systém </t>
  </si>
  <si>
    <t xml:space="preserve">Splátka úveru  - istiny ( Nákladné vozidlo )    </t>
  </si>
  <si>
    <t xml:space="preserve">ŽP - čisté mesto bez odpadov  - bežné výdavky + spoluúčasť   95 %  projekt  8.513,- €, 5 %  -  448,- €,  mesto refundácia nákladov </t>
  </si>
  <si>
    <t>Nákup dopravného značenia+montáž + projekt (výstavba)</t>
  </si>
  <si>
    <t xml:space="preserve">Zmenové konanie  - projekt  </t>
  </si>
  <si>
    <t xml:space="preserve">Stroje, prístroje a zariadenia </t>
  </si>
  <si>
    <t>636001  636002</t>
  </si>
  <si>
    <t>637002 637003  637004</t>
  </si>
  <si>
    <t>637027  625003</t>
  </si>
  <si>
    <t>636001-637027</t>
  </si>
  <si>
    <t>Povodne-úrad vlády-mzdy+odvody,prac.odevy, údržba, zdr.prehl.,stravov.</t>
  </si>
  <si>
    <t xml:space="preserve">Povodne-NÚP-mzdy+odvody, materiál </t>
  </si>
  <si>
    <t>Povodne-spoluúčasť mesta -mzdy+odvody,mat,zd.prehl.strav. ,FS</t>
  </si>
  <si>
    <t>633006      637027</t>
  </si>
  <si>
    <t>Projekt - Spoločné prázdniny-mesto-úraz.poist, všeob. mat.,občert. Dohody+ spoluúčasť mesta</t>
  </si>
  <si>
    <t>717002  716000</t>
  </si>
  <si>
    <t>635006  634004</t>
  </si>
  <si>
    <t>633006-637004-637036</t>
  </si>
  <si>
    <t>634003  653001  637035 651004</t>
  </si>
  <si>
    <t>631002 633016 637036</t>
  </si>
  <si>
    <t xml:space="preserve">Internetové služby </t>
  </si>
  <si>
    <t>Rozpočet na rok 2011</t>
  </si>
  <si>
    <t>Rozpočet  rok 2011</t>
  </si>
  <si>
    <t xml:space="preserve">Zabezpečovanie úkonov spojených so sčítaním </t>
  </si>
  <si>
    <t>3.2</t>
  </si>
  <si>
    <t>2.5</t>
  </si>
  <si>
    <t xml:space="preserve">Infokiosky - spoluúčasť- grantový systém   </t>
  </si>
  <si>
    <t xml:space="preserve">Nákup infokiosky - refundácia </t>
  </si>
  <si>
    <t xml:space="preserve">Čistenie (vozidlo - Berlingo) </t>
  </si>
  <si>
    <t>Leasing -osobné vozidlo  - poistné,  úrok z istiny aj DPH</t>
  </si>
  <si>
    <t>Rozpočet rok 2011</t>
  </si>
  <si>
    <t>Školenia</t>
  </si>
  <si>
    <t>621-625,               637026</t>
  </si>
  <si>
    <t xml:space="preserve">Odmeny poslancov MsZ, predsedov a členov komisií, predsedov a členov  VMČ  + odvody do poisťovni </t>
  </si>
  <si>
    <t xml:space="preserve">ŽP - čisté mesto bez odpadov  - projekt  + spoluúčasť mesta -    na rok 2012   95%  -  278.160,-  projekt  ,  5% 14.640,- € - Mesto refundácia nákladov </t>
  </si>
  <si>
    <t xml:space="preserve">Slovenský zväz chovateľov poštových holubov </t>
  </si>
  <si>
    <t>Občianské združenie Turistický klub Turzovka</t>
  </si>
  <si>
    <t>Projekt - fond  EÚ (1,295.916,- €)</t>
  </si>
  <si>
    <t>Náklady na zriadenie  Obecného  kompostoviska</t>
  </si>
  <si>
    <t>Demontáž stlpov VO Vyš.kon.</t>
  </si>
  <si>
    <t>Prekladka RIS VO  u TESCA, pod Benzinkou</t>
  </si>
  <si>
    <t xml:space="preserve">Nákup UNC stroja </t>
  </si>
  <si>
    <t xml:space="preserve">Osvetlenie  prechodov pre chodcov, križovatka Hlinené, Závodie </t>
  </si>
  <si>
    <t xml:space="preserve">Tlačíva </t>
  </si>
  <si>
    <t xml:space="preserve">Kancelárske potreby a materiál </t>
  </si>
  <si>
    <t>Vybudovanie oporného muru Hlinené</t>
  </si>
  <si>
    <t>9.5</t>
  </si>
  <si>
    <t>610-630</t>
  </si>
  <si>
    <t>Mikroprojekt SR - ČR - Spoznávajme krásy a zakútia spoločného regiónu našich predkov</t>
  </si>
  <si>
    <t xml:space="preserve">Školstvo </t>
  </si>
  <si>
    <t>Neštatne školstvo</t>
  </si>
  <si>
    <t xml:space="preserve">Ostatné služby v školstve </t>
  </si>
  <si>
    <t>PD - osvetlenie pre chodcov  Križovatky Hlinené , Závodie.</t>
  </si>
  <si>
    <t>Pasport miestnych komunikácií</t>
  </si>
  <si>
    <t>Náhrada škody</t>
  </si>
  <si>
    <t>Poistenie budov, stavieb a zariadeni</t>
  </si>
  <si>
    <t xml:space="preserve">Mestský informačno - orientačný systém - rozšírenie </t>
  </si>
  <si>
    <t>633006   635002  635004</t>
  </si>
  <si>
    <t>Údržba kancel.strojov a zariad.-kopírky,tlačiar. (kanc.potreby - tonery nad 2000 vytlačkov)</t>
  </si>
  <si>
    <t>Zabezpečovanie úkonov spojených s voľbami   - parlamentné voľby  NR SR rok  2012</t>
  </si>
  <si>
    <t>Komplexná oprava verejného rozhlasu  (nosiče, ústredňa)</t>
  </si>
  <si>
    <t>Cestovné náhrady - kurz odbornej spôsobilosti (ubytovanie + stravné)</t>
  </si>
  <si>
    <t xml:space="preserve">SPOLU    : </t>
  </si>
  <si>
    <t xml:space="preserve">Hlinené - zvodidla </t>
  </si>
  <si>
    <t>716     717001</t>
  </si>
  <si>
    <t>633006 635002  635004</t>
  </si>
  <si>
    <t xml:space="preserve">Výstavba WC na ulici Beskydskej a pri zástavke KIK + prípojky </t>
  </si>
  <si>
    <t xml:space="preserve">Nová autobusová stanica -Dobudovanie chodníka </t>
  </si>
  <si>
    <t>Advokátske, sudne a právne služby</t>
  </si>
  <si>
    <t xml:space="preserve">Separovaný odpad etikety, vrecia  </t>
  </si>
  <si>
    <t xml:space="preserve">Stojiska v meste -  dlažba + obrubniky </t>
  </si>
  <si>
    <t>Úroky z úveru  ( Hasičské vozidlo   - 283.860,- € )</t>
  </si>
  <si>
    <t>Záchovanie život. Prostredia a predchádzanie  rizikám v prihraničnom regióne Beskýd a Javorníkov</t>
  </si>
  <si>
    <t xml:space="preserve">Splátka úveru  - istiny (Hasičské vozidlo  )    </t>
  </si>
  <si>
    <t>630  - 642009</t>
  </si>
  <si>
    <t xml:space="preserve">Propagácia - spracovanie propag. materiálu </t>
  </si>
  <si>
    <t>Projekt - Vyšegradský  fond - Smail program</t>
  </si>
  <si>
    <t>Dotácia MK - Letí pieseň  do Turzovky - TL ( 95%  - 6.560,- €, 5% - 1.640,- €)</t>
  </si>
  <si>
    <t xml:space="preserve">Dotácia MV - SR - Znižovanie trestnej činnosti - rozšírenie kamerového systému  + kamery + spoluúčasť  mesta </t>
  </si>
  <si>
    <t>716  717002</t>
  </si>
  <si>
    <t xml:space="preserve"> Amfiteáter  - PD</t>
  </si>
  <si>
    <t>Úroky z úveru  (Nákladné vozidlo  278.160,-€)</t>
  </si>
  <si>
    <t>Záchovanie život. prostredia a predchádzanie  rizikám v prihraničnom regióne Beskýd a Javorníkov</t>
  </si>
  <si>
    <t xml:space="preserve">Zabezpečenie rozvozu stravy - výdavky na prevádzku vozidla  1.000,- €,  mzda a odvody sociálneho pracovníka 4 hod. -  6.105 €, povinný prídel do FS - 45,- € , stravné pracovníka - 261.- €, nákup obedárov - 450,- €, doplatok na stravné pre seniorov  1.100.- eur,  </t>
  </si>
  <si>
    <t xml:space="preserve">Pracovné oblečenie pri rozvoze stravy  </t>
  </si>
  <si>
    <t>Údržba kancel.strojov a zariad.-kopírky,tlačiar. (servis kopírky  - tonery klientské centrum )</t>
  </si>
  <si>
    <t xml:space="preserve">Spoluúčasť pri financovaní grantov a dotácií, fondov EÚ  na bežné výdavky - propagácia,  kultúrne podujatia </t>
  </si>
  <si>
    <t>Rekonštrukcia + opravy  MK   (vlastné prost. + úver  258.551 €)</t>
  </si>
  <si>
    <t>6.4.</t>
  </si>
  <si>
    <t>6.4.1.</t>
  </si>
  <si>
    <r>
      <t xml:space="preserve">Bioodpady a čo s nimi   (95%  242.324,29 + 5% spoluúčasť mesta 12.753,91 €)     </t>
    </r>
    <r>
      <rPr>
        <b/>
        <sz val="10"/>
        <rFont val="Arial"/>
        <family val="2"/>
        <charset val="238"/>
      </rPr>
      <t>KV =  126 049,20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>€</t>
    </r>
    <r>
      <rPr>
        <sz val="10"/>
        <rFont val="Arial"/>
        <family val="2"/>
        <charset val="238"/>
      </rPr>
      <t xml:space="preserve">,  </t>
    </r>
    <r>
      <rPr>
        <b/>
        <sz val="10"/>
        <rFont val="Arial"/>
        <family val="2"/>
        <charset val="238"/>
      </rPr>
      <t>BV - 129 029 €</t>
    </r>
  </si>
  <si>
    <t>Dotácia na podporou vykonávania sociálno - právnej ochrany   (90% - 7047,12 €, 10% 783,01€)</t>
  </si>
  <si>
    <t>Sociálny pracovník - hmotná núdza, kuratela,  posudky  -mzdy+odvody    (4 hod.)</t>
  </si>
  <si>
    <t>Mzdy a odvody sociálny pracovník  (DUHA) - (4 hodiny rozvoz stravy,  4 hodiny správa - NDC DUHA, upratovačka - mzda, odvody )</t>
  </si>
  <si>
    <t>Výstavba CMZ  -  chodníky, parkovisko, obrubníky)</t>
  </si>
  <si>
    <t xml:space="preserve">Reprezentačné (funkcionárov mesta)  </t>
  </si>
  <si>
    <t xml:space="preserve">Stravné  </t>
  </si>
  <si>
    <t xml:space="preserve">Informačný systém  DATALAN </t>
  </si>
  <si>
    <t xml:space="preserve">Oprava a údržba  KaSS (pod javiskom) </t>
  </si>
  <si>
    <t xml:space="preserve">Moduly na digitálne vysielanie - DVB-T, DVB-C, v roku 2012 Uprage CMTS - Kabl. tel. </t>
  </si>
  <si>
    <t xml:space="preserve">Cyklochodníky  - oddychová zóna  </t>
  </si>
  <si>
    <t xml:space="preserve">TL a BS </t>
  </si>
  <si>
    <t xml:space="preserve">TL a BS - všeobecný materiál, reprezentačné -stravné a občerstvenie pre účinkujúcich  </t>
  </si>
  <si>
    <t>TL a BS -  propagácia, všeobecné služby, zabezpečenie kultúrnych akcií</t>
  </si>
  <si>
    <t xml:space="preserve">TL BS - prenájom priestorov a zariadení </t>
  </si>
  <si>
    <t>TL BS - preprava a prenáj.dopr.prostr.</t>
  </si>
  <si>
    <t>TL a BS  - poplatky SOZA</t>
  </si>
  <si>
    <t>TL a BS - odmeny za práce na základe dohôd+ úrazové poistenie</t>
  </si>
  <si>
    <t xml:space="preserve">TL a BS - Príspevok MPS  - za práce  </t>
  </si>
  <si>
    <t xml:space="preserve">Amfiteáter - opravy a údržba oplotenia </t>
  </si>
  <si>
    <t>Technické vybavenie (lavice, stoly, stany, stánky , Šarkpark - podlaha za scenou)</t>
  </si>
  <si>
    <t xml:space="preserve">06 200 </t>
  </si>
  <si>
    <t>Sidlisko - zemina, zeleň</t>
  </si>
  <si>
    <t xml:space="preserve">Mikroprojekt SR - ČR - Spoznávajme krásy a zakútia spoločného regiónu našich predkov  - refundácia </t>
  </si>
  <si>
    <t>Špec.stroje, prístr.(Alarm - budova PZ)</t>
  </si>
  <si>
    <t xml:space="preserve">z toho   31.000,- €  z prostriedkov  Mesta </t>
  </si>
  <si>
    <t>Autobusové čakárne, nástupišťa</t>
  </si>
  <si>
    <t>Príspevok do fondu opráv -nebytové priestory č. 13 ,43,471,311</t>
  </si>
  <si>
    <t>635001,   635003,  635004,  635006</t>
  </si>
  <si>
    <t>Údržba prev.strojov, prístrojov</t>
  </si>
  <si>
    <t>Opravy a údržba - priestory budova MsÚ ,  prev.strojov a prístrojov, zariadení</t>
  </si>
  <si>
    <t>6.5.</t>
  </si>
  <si>
    <t>6.5.1.</t>
  </si>
  <si>
    <t>630             700</t>
  </si>
  <si>
    <t>630         700</t>
  </si>
  <si>
    <t xml:space="preserve">Spracovanie podkladov  k  žiadosti pri  predkladaní projektov - externý manažment  </t>
  </si>
  <si>
    <t>Údržba kancel.strojov a zariad.-kopírky, (servis kopírky  - tonery + kópie)</t>
  </si>
  <si>
    <t>Turzovka - čisté mesto - Ochrana ovzdušia (vybudovanie zachytných  parkovísk, nákup čist. techniky,  revitálizácie neudržiavaných  plôch).</t>
  </si>
  <si>
    <t xml:space="preserve">Schvállil   :    Miroslav  Rejda </t>
  </si>
  <si>
    <t xml:space="preserve">primátor mesta </t>
  </si>
  <si>
    <t>633006,  635006</t>
  </si>
  <si>
    <t xml:space="preserve">Odpadové hospodárstvo </t>
  </si>
  <si>
    <t xml:space="preserve">Bezpečnosť a poriadok </t>
  </si>
  <si>
    <t>5.7</t>
  </si>
  <si>
    <t>5.7.1.</t>
  </si>
  <si>
    <t>5.7.</t>
  </si>
  <si>
    <t xml:space="preserve">Návrh rozpočtu Mesta  Turzovka na rok 2012 a ramcové  rozpočty na rok 2013 a 2014 sú zverejnené na webovej  stránke Mesta Turzovka a sú k nahliadnutiu v Klientskom centre mesta  Turzovka  </t>
  </si>
  <si>
    <t>633016        637036</t>
  </si>
  <si>
    <t>633016     637002           637036</t>
  </si>
  <si>
    <t>Cestovné, stravné, ubytovanie</t>
  </si>
  <si>
    <t>635009   633018</t>
  </si>
  <si>
    <t>713              717</t>
  </si>
  <si>
    <t>5.3.1.</t>
  </si>
  <si>
    <t>5.3.2.</t>
  </si>
  <si>
    <t>01   700</t>
  </si>
  <si>
    <t>ÚPSV a R Chranená dieľňa (Mestská polícia)</t>
  </si>
  <si>
    <t>ÚPSVaR - ochrana pred povodňami (mzdy, odvody, náradie)</t>
  </si>
  <si>
    <t>Spolufinancovanie-ochrana pred povodňami - mzdy, odvody, prac.odevy, ochranné pomôcky, tvorba SF, stravné</t>
  </si>
  <si>
    <t>Návrh rozpočtu v príjmovej časti  i výdavkovej časti činí  6 421 822  €</t>
  </si>
  <si>
    <t xml:space="preserve">Bežný rozpočet príjmov  činí   3 759  888    € </t>
  </si>
  <si>
    <t xml:space="preserve">Bežný rozpočet príjmov  prebytkový  </t>
  </si>
  <si>
    <t xml:space="preserve">Vyvesené na uradnej tabuli mesta  dňa 24.2.2012  </t>
  </si>
  <si>
    <t xml:space="preserve">Záchranné práce počas mimoriadnej situácie - snehová kalamita </t>
  </si>
  <si>
    <t xml:space="preserve">Odkúpenie pozemkov  od ŽSR / nájomná zmluva  </t>
  </si>
  <si>
    <t>636  /711001</t>
  </si>
  <si>
    <t>636/711001</t>
  </si>
  <si>
    <t xml:space="preserve">Odkúpenie pozemkov  od Ježika pri 272 pod polopodzemné kontajnery, MK a vybudovania parkoviska/nájomná zmluva  </t>
  </si>
  <si>
    <t xml:space="preserve">Mzdy,  odmeny, odvody do poisťovní funkcionárov </t>
  </si>
  <si>
    <t xml:space="preserve">Rekonštrukcia MŠ Turzovka </t>
  </si>
</sst>
</file>

<file path=xl/styles.xml><?xml version="1.0" encoding="utf-8"?>
<styleSheet xmlns="http://schemas.openxmlformats.org/spreadsheetml/2006/main">
  <numFmts count="3">
    <numFmt numFmtId="43" formatCode="_-* #,##0.00\ _S_k_-;\-* #,##0.00\ _S_k_-;_-* &quot;-&quot;??\ _S_k_-;_-@_-"/>
    <numFmt numFmtId="164" formatCode="#,##0\ &quot;€&quot;;[Red]\-#,##0\ &quot;€&quot;"/>
    <numFmt numFmtId="165" formatCode="d/m;@"/>
  </numFmts>
  <fonts count="8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17"/>
      <name val="Tahoma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i/>
      <sz val="8"/>
      <name val="Arial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 CE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9"/>
      <name val="Arial CE"/>
      <charset val="238"/>
    </font>
    <font>
      <b/>
      <i/>
      <sz val="9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b/>
      <i/>
      <sz val="11"/>
      <name val="Arial CE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8"/>
      <name val="Calibri"/>
      <family val="2"/>
      <charset val="238"/>
    </font>
    <font>
      <b/>
      <i/>
      <sz val="10"/>
      <name val="Arial CE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i/>
      <sz val="9"/>
      <name val="Arial CE"/>
      <family val="2"/>
      <charset val="238"/>
    </font>
    <font>
      <b/>
      <sz val="14"/>
      <color indexed="8"/>
      <name val="Tahoma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1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8"/>
      <name val="Arial CE"/>
      <charset val="238"/>
    </font>
    <font>
      <b/>
      <sz val="10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</font>
    <font>
      <sz val="10"/>
      <color indexed="8"/>
      <name val="Calibri"/>
      <family val="2"/>
      <charset val="238"/>
    </font>
    <font>
      <b/>
      <sz val="11"/>
      <name val="Arial"/>
      <family val="2"/>
    </font>
    <font>
      <b/>
      <sz val="10"/>
      <color indexed="8"/>
      <name val="Calibri"/>
      <family val="2"/>
      <charset val="238"/>
    </font>
    <font>
      <sz val="12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36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7" xfId="0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/>
    <xf numFmtId="0" fontId="10" fillId="3" borderId="11" xfId="0" applyFont="1" applyFill="1" applyBorder="1" applyAlignment="1"/>
    <xf numFmtId="16" fontId="13" fillId="2" borderId="12" xfId="0" applyNumberFormat="1" applyFont="1" applyFill="1" applyBorder="1" applyAlignment="1">
      <alignment horizontal="center"/>
    </xf>
    <xf numFmtId="16" fontId="14" fillId="0" borderId="12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/>
    <xf numFmtId="0" fontId="14" fillId="0" borderId="13" xfId="0" applyFont="1" applyFill="1" applyBorder="1" applyAlignment="1">
      <alignment horizontal="left"/>
    </xf>
    <xf numFmtId="0" fontId="14" fillId="0" borderId="4" xfId="0" applyFont="1" applyFill="1" applyBorder="1" applyAlignment="1"/>
    <xf numFmtId="3" fontId="14" fillId="0" borderId="4" xfId="0" applyNumberFormat="1" applyFont="1" applyFill="1" applyBorder="1" applyAlignment="1"/>
    <xf numFmtId="0" fontId="14" fillId="0" borderId="13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49" fontId="14" fillId="0" borderId="4" xfId="0" applyNumberFormat="1" applyFont="1" applyFill="1" applyBorder="1" applyAlignment="1">
      <alignment wrapText="1"/>
    </xf>
    <xf numFmtId="49" fontId="13" fillId="2" borderId="12" xfId="0" applyNumberFormat="1" applyFont="1" applyFill="1" applyBorder="1" applyAlignment="1">
      <alignment horizontal="center"/>
    </xf>
    <xf numFmtId="49" fontId="14" fillId="4" borderId="4" xfId="0" applyNumberFormat="1" applyFont="1" applyFill="1" applyBorder="1" applyAlignment="1">
      <alignment horizontal="left"/>
    </xf>
    <xf numFmtId="0" fontId="14" fillId="4" borderId="1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wrapText="1"/>
    </xf>
    <xf numFmtId="14" fontId="14" fillId="4" borderId="12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left" wrapText="1"/>
    </xf>
    <xf numFmtId="3" fontId="14" fillId="0" borderId="13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0" fontId="14" fillId="0" borderId="13" xfId="0" applyFont="1" applyBorder="1" applyAlignment="1">
      <alignment horizontal="left"/>
    </xf>
    <xf numFmtId="0" fontId="14" fillId="0" borderId="4" xfId="0" applyFont="1" applyFill="1" applyBorder="1"/>
    <xf numFmtId="0" fontId="14" fillId="0" borderId="2" xfId="0" applyFont="1" applyBorder="1" applyAlignment="1">
      <alignment horizontal="center"/>
    </xf>
    <xf numFmtId="49" fontId="14" fillId="0" borderId="14" xfId="0" applyNumberFormat="1" applyFont="1" applyFill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5" xfId="0" applyFont="1" applyFill="1" applyBorder="1"/>
    <xf numFmtId="0" fontId="14" fillId="0" borderId="14" xfId="0" applyFont="1" applyFill="1" applyBorder="1" applyAlignment="1">
      <alignment horizontal="left"/>
    </xf>
    <xf numFmtId="0" fontId="13" fillId="2" borderId="13" xfId="0" applyFont="1" applyFill="1" applyBorder="1" applyAlignment="1"/>
    <xf numFmtId="0" fontId="14" fillId="0" borderId="16" xfId="0" applyFont="1" applyFill="1" applyBorder="1" applyAlignment="1">
      <alignment horizontal="left" wrapText="1"/>
    </xf>
    <xf numFmtId="0" fontId="14" fillId="0" borderId="16" xfId="0" applyFont="1" applyFill="1" applyBorder="1" applyAlignment="1"/>
    <xf numFmtId="49" fontId="14" fillId="0" borderId="4" xfId="0" applyNumberFormat="1" applyFont="1" applyFill="1" applyBorder="1"/>
    <xf numFmtId="14" fontId="13" fillId="2" borderId="12" xfId="0" applyNumberFormat="1" applyFont="1" applyFill="1" applyBorder="1" applyAlignment="1">
      <alignment horizontal="center"/>
    </xf>
    <xf numFmtId="14" fontId="20" fillId="4" borderId="12" xfId="0" applyNumberFormat="1" applyFont="1" applyFill="1" applyBorder="1" applyAlignment="1">
      <alignment horizontal="center"/>
    </xf>
    <xf numFmtId="49" fontId="14" fillId="0" borderId="14" xfId="0" applyNumberFormat="1" applyFont="1" applyFill="1" applyBorder="1"/>
    <xf numFmtId="49" fontId="14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right"/>
    </xf>
    <xf numFmtId="0" fontId="24" fillId="4" borderId="4" xfId="0" applyFont="1" applyFill="1" applyBorder="1" applyAlignment="1"/>
    <xf numFmtId="3" fontId="12" fillId="4" borderId="4" xfId="0" applyNumberFormat="1" applyFont="1" applyFill="1" applyBorder="1" applyAlignment="1"/>
    <xf numFmtId="49" fontId="17" fillId="4" borderId="4" xfId="0" applyNumberFormat="1" applyFont="1" applyFill="1" applyBorder="1" applyAlignment="1">
      <alignment horizontal="left"/>
    </xf>
    <xf numFmtId="14" fontId="14" fillId="0" borderId="2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 wrapText="1"/>
    </xf>
    <xf numFmtId="14" fontId="14" fillId="4" borderId="2" xfId="0" applyNumberFormat="1" applyFont="1" applyFill="1" applyBorder="1" applyAlignment="1">
      <alignment horizontal="center"/>
    </xf>
    <xf numFmtId="49" fontId="17" fillId="4" borderId="15" xfId="0" applyNumberFormat="1" applyFont="1" applyFill="1" applyBorder="1" applyAlignment="1">
      <alignment horizontal="left"/>
    </xf>
    <xf numFmtId="0" fontId="14" fillId="4" borderId="14" xfId="0" applyFont="1" applyFill="1" applyBorder="1" applyAlignment="1">
      <alignment horizontal="right"/>
    </xf>
    <xf numFmtId="49" fontId="14" fillId="0" borderId="14" xfId="0" applyNumberFormat="1" applyFont="1" applyFill="1" applyBorder="1" applyAlignment="1"/>
    <xf numFmtId="0" fontId="20" fillId="0" borderId="12" xfId="0" applyFont="1" applyFill="1" applyBorder="1" applyAlignment="1">
      <alignment horizontal="center"/>
    </xf>
    <xf numFmtId="49" fontId="28" fillId="0" borderId="4" xfId="0" applyNumberFormat="1" applyFont="1" applyFill="1" applyBorder="1" applyAlignment="1"/>
    <xf numFmtId="0" fontId="28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28" fillId="0" borderId="14" xfId="0" applyNumberFormat="1" applyFont="1" applyFill="1" applyBorder="1" applyAlignment="1"/>
    <xf numFmtId="0" fontId="4" fillId="0" borderId="14" xfId="0" applyFont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28" fillId="0" borderId="15" xfId="0" applyNumberFormat="1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49" fontId="14" fillId="0" borderId="17" xfId="0" applyNumberFormat="1" applyFont="1" applyFill="1" applyBorder="1" applyAlignment="1">
      <alignment horizontal="left"/>
    </xf>
    <xf numFmtId="3" fontId="34" fillId="4" borderId="4" xfId="0" applyNumberFormat="1" applyFont="1" applyFill="1" applyBorder="1" applyAlignment="1"/>
    <xf numFmtId="3" fontId="34" fillId="4" borderId="13" xfId="0" applyNumberFormat="1" applyFont="1" applyFill="1" applyBorder="1" applyAlignment="1"/>
    <xf numFmtId="0" fontId="13" fillId="3" borderId="10" xfId="0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horizontal="left"/>
    </xf>
    <xf numFmtId="49" fontId="4" fillId="0" borderId="13" xfId="0" applyNumberFormat="1" applyFont="1" applyBorder="1"/>
    <xf numFmtId="0" fontId="4" fillId="0" borderId="13" xfId="0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49" fontId="30" fillId="2" borderId="12" xfId="0" applyNumberFormat="1" applyFont="1" applyFill="1" applyBorder="1" applyAlignment="1">
      <alignment horizontal="center"/>
    </xf>
    <xf numFmtId="49" fontId="28" fillId="0" borderId="4" xfId="0" applyNumberFormat="1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left" wrapText="1"/>
    </xf>
    <xf numFmtId="0" fontId="29" fillId="3" borderId="18" xfId="0" applyFont="1" applyFill="1" applyBorder="1" applyAlignment="1">
      <alignment horizontal="left" vertical="center"/>
    </xf>
    <xf numFmtId="16" fontId="30" fillId="2" borderId="12" xfId="0" applyNumberFormat="1" applyFont="1" applyFill="1" applyBorder="1" applyAlignment="1">
      <alignment horizontal="center"/>
    </xf>
    <xf numFmtId="0" fontId="29" fillId="2" borderId="13" xfId="0" applyFont="1" applyFill="1" applyBorder="1" applyAlignment="1"/>
    <xf numFmtId="0" fontId="29" fillId="2" borderId="4" xfId="0" applyFont="1" applyFill="1" applyBorder="1" applyAlignment="1"/>
    <xf numFmtId="0" fontId="33" fillId="4" borderId="4" xfId="0" applyFont="1" applyFill="1" applyBorder="1" applyAlignment="1"/>
    <xf numFmtId="0" fontId="14" fillId="0" borderId="13" xfId="0" applyFont="1" applyFill="1" applyBorder="1" applyAlignment="1"/>
    <xf numFmtId="0" fontId="14" fillId="0" borderId="16" xfId="0" applyFont="1" applyFill="1" applyBorder="1" applyAlignment="1">
      <alignment wrapText="1"/>
    </xf>
    <xf numFmtId="49" fontId="14" fillId="5" borderId="13" xfId="0" applyNumberFormat="1" applyFont="1" applyFill="1" applyBorder="1" applyAlignment="1">
      <alignment horizontal="left"/>
    </xf>
    <xf numFmtId="3" fontId="14" fillId="5" borderId="19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/>
    </xf>
    <xf numFmtId="0" fontId="18" fillId="3" borderId="10" xfId="0" applyFont="1" applyFill="1" applyBorder="1" applyAlignment="1"/>
    <xf numFmtId="0" fontId="18" fillId="3" borderId="11" xfId="0" applyFont="1" applyFill="1" applyBorder="1" applyAlignment="1"/>
    <xf numFmtId="49" fontId="30" fillId="0" borderId="12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3" fontId="44" fillId="0" borderId="0" xfId="0" applyNumberFormat="1" applyFont="1" applyFill="1" applyBorder="1" applyAlignment="1">
      <alignment horizontal="right"/>
    </xf>
    <xf numFmtId="0" fontId="45" fillId="2" borderId="13" xfId="0" applyFont="1" applyFill="1" applyBorder="1" applyAlignment="1"/>
    <xf numFmtId="0" fontId="45" fillId="2" borderId="4" xfId="0" applyFont="1" applyFill="1" applyBorder="1" applyAlignment="1"/>
    <xf numFmtId="49" fontId="36" fillId="0" borderId="13" xfId="0" applyNumberFormat="1" applyFont="1" applyFill="1" applyBorder="1" applyAlignment="1"/>
    <xf numFmtId="0" fontId="36" fillId="0" borderId="13" xfId="0" applyFont="1" applyFill="1" applyBorder="1" applyAlignment="1">
      <alignment horizontal="right"/>
    </xf>
    <xf numFmtId="0" fontId="36" fillId="0" borderId="4" xfId="0" applyFont="1" applyFill="1" applyBorder="1" applyAlignment="1"/>
    <xf numFmtId="0" fontId="26" fillId="0" borderId="20" xfId="0" applyFont="1" applyBorder="1" applyAlignment="1">
      <alignment horizontal="center"/>
    </xf>
    <xf numFmtId="49" fontId="41" fillId="0" borderId="0" xfId="0" applyNumberFormat="1" applyFont="1" applyFill="1" applyBorder="1" applyAlignment="1"/>
    <xf numFmtId="0" fontId="41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3" fontId="46" fillId="0" borderId="0" xfId="0" applyNumberFormat="1" applyFont="1" applyFill="1" applyBorder="1" applyAlignment="1">
      <alignment horizontal="right"/>
    </xf>
    <xf numFmtId="0" fontId="45" fillId="4" borderId="13" xfId="0" applyFont="1" applyFill="1" applyBorder="1" applyAlignment="1"/>
    <xf numFmtId="3" fontId="12" fillId="0" borderId="4" xfId="0" applyNumberFormat="1" applyFont="1" applyFill="1" applyBorder="1" applyAlignment="1">
      <alignment horizontal="left" wrapText="1"/>
    </xf>
    <xf numFmtId="0" fontId="49" fillId="0" borderId="4" xfId="0" applyFont="1" applyFill="1" applyBorder="1" applyAlignment="1">
      <alignment wrapText="1"/>
    </xf>
    <xf numFmtId="49" fontId="14" fillId="5" borderId="13" xfId="0" applyNumberFormat="1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 wrapText="1"/>
    </xf>
    <xf numFmtId="0" fontId="14" fillId="5" borderId="16" xfId="0" applyFont="1" applyFill="1" applyBorder="1" applyAlignment="1">
      <alignment horizontal="left" wrapText="1"/>
    </xf>
    <xf numFmtId="3" fontId="4" fillId="5" borderId="13" xfId="0" applyNumberFormat="1" applyFont="1" applyFill="1" applyBorder="1" applyAlignment="1">
      <alignment horizontal="left" wrapText="1"/>
    </xf>
    <xf numFmtId="49" fontId="14" fillId="5" borderId="4" xfId="0" applyNumberFormat="1" applyFont="1" applyFill="1" applyBorder="1" applyAlignment="1">
      <alignment horizontal="left" wrapText="1"/>
    </xf>
    <xf numFmtId="3" fontId="4" fillId="0" borderId="14" xfId="0" applyNumberFormat="1" applyFont="1" applyBorder="1" applyAlignment="1">
      <alignment horizontal="left"/>
    </xf>
    <xf numFmtId="49" fontId="28" fillId="0" borderId="15" xfId="0" applyNumberFormat="1" applyFont="1" applyFill="1" applyBorder="1" applyAlignment="1">
      <alignment horizontal="left"/>
    </xf>
    <xf numFmtId="0" fontId="54" fillId="0" borderId="0" xfId="0" applyFont="1" applyFill="1" applyBorder="1"/>
    <xf numFmtId="3" fontId="53" fillId="0" borderId="0" xfId="0" applyNumberFormat="1" applyFont="1" applyFill="1" applyBorder="1" applyAlignment="1">
      <alignment horizontal="right"/>
    </xf>
    <xf numFmtId="3" fontId="51" fillId="0" borderId="0" xfId="0" applyNumberFormat="1" applyFont="1" applyFill="1" applyBorder="1" applyAlignment="1"/>
    <xf numFmtId="3" fontId="54" fillId="0" borderId="0" xfId="0" applyNumberFormat="1" applyFont="1" applyFill="1" applyBorder="1"/>
    <xf numFmtId="0" fontId="4" fillId="0" borderId="0" xfId="0" applyFont="1" applyAlignment="1">
      <alignment shrinkToFit="1"/>
    </xf>
    <xf numFmtId="49" fontId="14" fillId="5" borderId="4" xfId="0" applyNumberFormat="1" applyFont="1" applyFill="1" applyBorder="1" applyAlignment="1"/>
    <xf numFmtId="49" fontId="14" fillId="5" borderId="4" xfId="0" applyNumberFormat="1" applyFont="1" applyFill="1" applyBorder="1" applyAlignment="1">
      <alignment wrapText="1"/>
    </xf>
    <xf numFmtId="3" fontId="14" fillId="0" borderId="4" xfId="0" applyNumberFormat="1" applyFont="1" applyFill="1" applyBorder="1" applyAlignment="1">
      <alignment horizontal="left"/>
    </xf>
    <xf numFmtId="49" fontId="14" fillId="4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 wrapText="1"/>
    </xf>
    <xf numFmtId="0" fontId="14" fillId="5" borderId="13" xfId="0" applyFont="1" applyFill="1" applyBorder="1" applyAlignment="1">
      <alignment horizontal="left"/>
    </xf>
    <xf numFmtId="49" fontId="14" fillId="0" borderId="15" xfId="0" applyNumberFormat="1" applyFont="1" applyFill="1" applyBorder="1" applyAlignment="1"/>
    <xf numFmtId="49" fontId="14" fillId="0" borderId="13" xfId="0" applyNumberFormat="1" applyFont="1" applyFill="1" applyBorder="1" applyAlignment="1"/>
    <xf numFmtId="49" fontId="14" fillId="5" borderId="4" xfId="0" applyNumberFormat="1" applyFont="1" applyFill="1" applyBorder="1" applyAlignment="1">
      <alignment horizontal="left"/>
    </xf>
    <xf numFmtId="0" fontId="14" fillId="5" borderId="4" xfId="0" applyFont="1" applyFill="1" applyBorder="1" applyAlignment="1">
      <alignment horizontal="left" wrapText="1"/>
    </xf>
    <xf numFmtId="49" fontId="14" fillId="4" borderId="13" xfId="0" applyNumberFormat="1" applyFont="1" applyFill="1" applyBorder="1" applyAlignment="1"/>
    <xf numFmtId="49" fontId="17" fillId="4" borderId="13" xfId="0" applyNumberFormat="1" applyFont="1" applyFill="1" applyBorder="1" applyAlignment="1">
      <alignment horizontal="center"/>
    </xf>
    <xf numFmtId="0" fontId="14" fillId="5" borderId="13" xfId="0" applyFont="1" applyFill="1" applyBorder="1" applyAlignment="1">
      <alignment wrapText="1"/>
    </xf>
    <xf numFmtId="0" fontId="14" fillId="5" borderId="13" xfId="0" applyFont="1" applyFill="1" applyBorder="1" applyAlignment="1">
      <alignment horizontal="left" wrapText="1"/>
    </xf>
    <xf numFmtId="0" fontId="14" fillId="5" borderId="4" xfId="0" applyFont="1" applyFill="1" applyBorder="1" applyAlignment="1">
      <alignment horizontal="left"/>
    </xf>
    <xf numFmtId="0" fontId="0" fillId="5" borderId="0" xfId="0" applyFill="1"/>
    <xf numFmtId="3" fontId="14" fillId="5" borderId="13" xfId="0" applyNumberFormat="1" applyFont="1" applyFill="1" applyBorder="1" applyAlignment="1">
      <alignment horizontal="left" wrapText="1"/>
    </xf>
    <xf numFmtId="3" fontId="14" fillId="5" borderId="13" xfId="0" applyNumberFormat="1" applyFont="1" applyFill="1" applyBorder="1" applyAlignment="1">
      <alignment horizontal="left"/>
    </xf>
    <xf numFmtId="16" fontId="14" fillId="5" borderId="12" xfId="0" applyNumberFormat="1" applyFont="1" applyFill="1" applyBorder="1" applyAlignment="1">
      <alignment horizontal="center"/>
    </xf>
    <xf numFmtId="14" fontId="14" fillId="5" borderId="2" xfId="0" applyNumberFormat="1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3" fontId="14" fillId="5" borderId="14" xfId="0" applyNumberFormat="1" applyFont="1" applyFill="1" applyBorder="1" applyAlignment="1">
      <alignment horizontal="left"/>
    </xf>
    <xf numFmtId="0" fontId="14" fillId="5" borderId="14" xfId="0" applyFont="1" applyFill="1" applyBorder="1" applyAlignment="1">
      <alignment horizontal="left"/>
    </xf>
    <xf numFmtId="49" fontId="28" fillId="5" borderId="4" xfId="0" applyNumberFormat="1" applyFont="1" applyFill="1" applyBorder="1" applyAlignment="1"/>
    <xf numFmtId="49" fontId="28" fillId="5" borderId="15" xfId="0" applyNumberFormat="1" applyFont="1" applyFill="1" applyBorder="1" applyAlignment="1"/>
    <xf numFmtId="0" fontId="21" fillId="5" borderId="14" xfId="0" applyFont="1" applyFill="1" applyBorder="1" applyAlignment="1">
      <alignment horizontal="left"/>
    </xf>
    <xf numFmtId="3" fontId="14" fillId="5" borderId="4" xfId="0" applyNumberFormat="1" applyFont="1" applyFill="1" applyBorder="1" applyAlignment="1">
      <alignment horizontal="left"/>
    </xf>
    <xf numFmtId="49" fontId="14" fillId="5" borderId="11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wrapText="1"/>
    </xf>
    <xf numFmtId="3" fontId="53" fillId="5" borderId="0" xfId="0" applyNumberFormat="1" applyFont="1" applyFill="1" applyBorder="1" applyAlignment="1">
      <alignment horizontal="right"/>
    </xf>
    <xf numFmtId="3" fontId="10" fillId="5" borderId="0" xfId="0" applyNumberFormat="1" applyFont="1" applyFill="1" applyBorder="1"/>
    <xf numFmtId="0" fontId="9" fillId="2" borderId="21" xfId="0" applyFont="1" applyFill="1" applyBorder="1"/>
    <xf numFmtId="0" fontId="4" fillId="2" borderId="16" xfId="0" applyFont="1" applyFill="1" applyBorder="1" applyAlignment="1"/>
    <xf numFmtId="0" fontId="9" fillId="2" borderId="9" xfId="0" applyFont="1" applyFill="1" applyBorder="1"/>
    <xf numFmtId="0" fontId="14" fillId="5" borderId="4" xfId="0" applyFont="1" applyFill="1" applyBorder="1" applyAlignment="1">
      <alignment wrapText="1"/>
    </xf>
    <xf numFmtId="0" fontId="14" fillId="4" borderId="4" xfId="0" applyFont="1" applyFill="1" applyBorder="1" applyAlignment="1">
      <alignment wrapText="1"/>
    </xf>
    <xf numFmtId="3" fontId="13" fillId="2" borderId="22" xfId="0" applyNumberFormat="1" applyFont="1" applyFill="1" applyBorder="1" applyAlignment="1"/>
    <xf numFmtId="3" fontId="14" fillId="4" borderId="22" xfId="0" applyNumberFormat="1" applyFont="1" applyFill="1" applyBorder="1" applyAlignment="1">
      <alignment horizontal="right"/>
    </xf>
    <xf numFmtId="3" fontId="13" fillId="2" borderId="22" xfId="0" applyNumberFormat="1" applyFont="1" applyFill="1" applyBorder="1" applyAlignment="1">
      <alignment horizontal="right"/>
    </xf>
    <xf numFmtId="3" fontId="14" fillId="0" borderId="22" xfId="0" applyNumberFormat="1" applyFont="1" applyFill="1" applyBorder="1" applyAlignment="1">
      <alignment horizontal="right"/>
    </xf>
    <xf numFmtId="3" fontId="14" fillId="5" borderId="22" xfId="0" applyNumberFormat="1" applyFont="1" applyFill="1" applyBorder="1" applyAlignment="1">
      <alignment horizontal="right"/>
    </xf>
    <xf numFmtId="0" fontId="14" fillId="5" borderId="16" xfId="0" applyFont="1" applyFill="1" applyBorder="1" applyAlignment="1">
      <alignment horizontal="left"/>
    </xf>
    <xf numFmtId="49" fontId="14" fillId="5" borderId="13" xfId="0" applyNumberFormat="1" applyFont="1" applyFill="1" applyBorder="1" applyAlignment="1"/>
    <xf numFmtId="49" fontId="14" fillId="5" borderId="16" xfId="0" applyNumberFormat="1" applyFont="1" applyFill="1" applyBorder="1" applyAlignment="1">
      <alignment wrapText="1"/>
    </xf>
    <xf numFmtId="1" fontId="14" fillId="0" borderId="13" xfId="0" applyNumberFormat="1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3" fontId="13" fillId="2" borderId="12" xfId="0" applyNumberFormat="1" applyFont="1" applyFill="1" applyBorder="1" applyAlignment="1">
      <alignment horizontal="right"/>
    </xf>
    <xf numFmtId="0" fontId="14" fillId="5" borderId="0" xfId="0" applyFont="1" applyFill="1" applyBorder="1"/>
    <xf numFmtId="4" fontId="14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9" fontId="14" fillId="0" borderId="11" xfId="0" applyNumberFormat="1" applyFont="1" applyFill="1" applyBorder="1" applyAlignment="1"/>
    <xf numFmtId="3" fontId="21" fillId="5" borderId="13" xfId="0" applyNumberFormat="1" applyFont="1" applyFill="1" applyBorder="1" applyAlignment="1">
      <alignment horizontal="left" wrapText="1"/>
    </xf>
    <xf numFmtId="3" fontId="13" fillId="5" borderId="0" xfId="0" applyNumberFormat="1" applyFont="1" applyFill="1" applyBorder="1" applyAlignment="1">
      <alignment horizontal="right"/>
    </xf>
    <xf numFmtId="4" fontId="13" fillId="5" borderId="0" xfId="1" applyNumberFormat="1" applyFont="1" applyFill="1" applyBorder="1" applyAlignment="1">
      <alignment horizontal="right"/>
    </xf>
    <xf numFmtId="3" fontId="13" fillId="5" borderId="0" xfId="0" applyNumberFormat="1" applyFont="1" applyFill="1" applyBorder="1"/>
    <xf numFmtId="4" fontId="13" fillId="5" borderId="0" xfId="0" applyNumberFormat="1" applyFont="1" applyFill="1" applyBorder="1" applyAlignment="1">
      <alignment horizontal="right"/>
    </xf>
    <xf numFmtId="0" fontId="14" fillId="0" borderId="23" xfId="0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/>
    <xf numFmtId="0" fontId="13" fillId="2" borderId="10" xfId="0" applyFont="1" applyFill="1" applyBorder="1" applyAlignment="1"/>
    <xf numFmtId="0" fontId="13" fillId="2" borderId="11" xfId="0" applyFont="1" applyFill="1" applyBorder="1" applyAlignment="1"/>
    <xf numFmtId="0" fontId="13" fillId="3" borderId="24" xfId="0" applyFont="1" applyFill="1" applyBorder="1" applyAlignment="1">
      <alignment vertical="center"/>
    </xf>
    <xf numFmtId="0" fontId="13" fillId="3" borderId="24" xfId="0" applyFont="1" applyFill="1" applyBorder="1" applyAlignment="1"/>
    <xf numFmtId="0" fontId="13" fillId="3" borderId="25" xfId="0" applyFont="1" applyFill="1" applyBorder="1" applyAlignment="1"/>
    <xf numFmtId="49" fontId="14" fillId="4" borderId="13" xfId="0" applyNumberFormat="1" applyFont="1" applyFill="1" applyBorder="1" applyAlignment="1">
      <alignment horizontal="left"/>
    </xf>
    <xf numFmtId="3" fontId="14" fillId="4" borderId="12" xfId="0" applyNumberFormat="1" applyFont="1" applyFill="1" applyBorder="1" applyAlignment="1">
      <alignment horizontal="right"/>
    </xf>
    <xf numFmtId="49" fontId="28" fillId="0" borderId="13" xfId="0" applyNumberFormat="1" applyFont="1" applyFill="1" applyBorder="1" applyAlignment="1"/>
    <xf numFmtId="49" fontId="28" fillId="0" borderId="13" xfId="0" applyNumberFormat="1" applyFont="1" applyFill="1" applyBorder="1" applyAlignment="1">
      <alignment horizontal="left"/>
    </xf>
    <xf numFmtId="49" fontId="12" fillId="4" borderId="13" xfId="0" applyNumberFormat="1" applyFont="1" applyFill="1" applyBorder="1" applyAlignment="1">
      <alignment horizontal="left"/>
    </xf>
    <xf numFmtId="49" fontId="28" fillId="5" borderId="13" xfId="0" applyNumberFormat="1" applyFont="1" applyFill="1" applyBorder="1" applyAlignment="1">
      <alignment horizontal="left"/>
    </xf>
    <xf numFmtId="3" fontId="10" fillId="3" borderId="26" xfId="0" applyNumberFormat="1" applyFont="1" applyFill="1" applyBorder="1" applyAlignment="1"/>
    <xf numFmtId="3" fontId="13" fillId="2" borderId="21" xfId="0" applyNumberFormat="1" applyFont="1" applyFill="1" applyBorder="1" applyAlignment="1"/>
    <xf numFmtId="3" fontId="14" fillId="4" borderId="16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4" fillId="5" borderId="16" xfId="0" applyNumberFormat="1" applyFont="1" applyFill="1" applyBorder="1" applyAlignment="1">
      <alignment horizontal="right"/>
    </xf>
    <xf numFmtId="3" fontId="13" fillId="2" borderId="16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 shrinkToFit="1"/>
    </xf>
    <xf numFmtId="3" fontId="15" fillId="0" borderId="16" xfId="0" applyNumberFormat="1" applyFont="1" applyFill="1" applyBorder="1"/>
    <xf numFmtId="3" fontId="15" fillId="0" borderId="16" xfId="0" applyNumberFormat="1" applyFont="1" applyFill="1" applyBorder="1" applyAlignment="1">
      <alignment horizontal="right"/>
    </xf>
    <xf numFmtId="3" fontId="23" fillId="2" borderId="13" xfId="0" applyNumberFormat="1" applyFont="1" applyFill="1" applyBorder="1" applyAlignment="1"/>
    <xf numFmtId="3" fontId="29" fillId="2" borderId="22" xfId="0" applyNumberFormat="1" applyFont="1" applyFill="1" applyBorder="1" applyAlignment="1">
      <alignment horizontal="right"/>
    </xf>
    <xf numFmtId="3" fontId="30" fillId="2" borderId="22" xfId="0" applyNumberFormat="1" applyFont="1" applyFill="1" applyBorder="1" applyAlignment="1">
      <alignment horizontal="right"/>
    </xf>
    <xf numFmtId="0" fontId="29" fillId="2" borderId="10" xfId="0" applyFont="1" applyFill="1" applyBorder="1" applyAlignment="1"/>
    <xf numFmtId="0" fontId="29" fillId="2" borderId="11" xfId="0" applyFont="1" applyFill="1" applyBorder="1" applyAlignment="1"/>
    <xf numFmtId="3" fontId="29" fillId="2" borderId="27" xfId="0" applyNumberFormat="1" applyFont="1" applyFill="1" applyBorder="1" applyAlignment="1">
      <alignment horizontal="right"/>
    </xf>
    <xf numFmtId="0" fontId="29" fillId="3" borderId="24" xfId="0" applyFont="1" applyFill="1" applyBorder="1" applyAlignment="1">
      <alignment vertical="center"/>
    </xf>
    <xf numFmtId="0" fontId="29" fillId="3" borderId="25" xfId="0" applyFont="1" applyFill="1" applyBorder="1" applyAlignment="1">
      <alignment vertical="center"/>
    </xf>
    <xf numFmtId="0" fontId="0" fillId="0" borderId="1" xfId="0" applyBorder="1"/>
    <xf numFmtId="3" fontId="29" fillId="2" borderId="22" xfId="0" applyNumberFormat="1" applyFont="1" applyFill="1" applyBorder="1" applyAlignment="1"/>
    <xf numFmtId="3" fontId="14" fillId="5" borderId="22" xfId="0" applyNumberFormat="1" applyFont="1" applyFill="1" applyBorder="1" applyAlignment="1"/>
    <xf numFmtId="0" fontId="0" fillId="0" borderId="20" xfId="0" applyBorder="1" applyAlignment="1">
      <alignment horizontal="center"/>
    </xf>
    <xf numFmtId="0" fontId="50" fillId="2" borderId="10" xfId="0" applyFont="1" applyFill="1" applyBorder="1" applyAlignment="1"/>
    <xf numFmtId="0" fontId="52" fillId="2" borderId="10" xfId="0" applyFont="1" applyFill="1" applyBorder="1" applyAlignment="1"/>
    <xf numFmtId="0" fontId="10" fillId="3" borderId="24" xfId="0" applyFont="1" applyFill="1" applyBorder="1" applyAlignment="1">
      <alignment vertical="center"/>
    </xf>
    <xf numFmtId="0" fontId="51" fillId="3" borderId="24" xfId="0" applyFont="1" applyFill="1" applyBorder="1" applyAlignment="1"/>
    <xf numFmtId="0" fontId="4" fillId="0" borderId="4" xfId="0" applyFont="1" applyFill="1" applyBorder="1"/>
    <xf numFmtId="0" fontId="4" fillId="0" borderId="4" xfId="0" applyFont="1" applyBorder="1"/>
    <xf numFmtId="0" fontId="51" fillId="3" borderId="25" xfId="0" applyFont="1" applyFill="1" applyBorder="1" applyAlignment="1"/>
    <xf numFmtId="0" fontId="52" fillId="2" borderId="11" xfId="0" applyFont="1" applyFill="1" applyBorder="1" applyAlignment="1"/>
    <xf numFmtId="0" fontId="4" fillId="0" borderId="4" xfId="0" applyFont="1" applyFill="1" applyBorder="1" applyAlignment="1">
      <alignment wrapText="1"/>
    </xf>
    <xf numFmtId="0" fontId="21" fillId="5" borderId="15" xfId="0" applyFont="1" applyFill="1" applyBorder="1" applyAlignment="1">
      <alignment wrapText="1"/>
    </xf>
    <xf numFmtId="0" fontId="4" fillId="0" borderId="15" xfId="0" applyFont="1" applyFill="1" applyBorder="1"/>
    <xf numFmtId="3" fontId="48" fillId="3" borderId="28" xfId="0" applyNumberFormat="1" applyFont="1" applyFill="1" applyBorder="1" applyAlignment="1">
      <alignment horizontal="right"/>
    </xf>
    <xf numFmtId="3" fontId="29" fillId="2" borderId="29" xfId="0" applyNumberFormat="1" applyFont="1" applyFill="1" applyBorder="1" applyAlignment="1">
      <alignment horizontal="right"/>
    </xf>
    <xf numFmtId="3" fontId="28" fillId="0" borderId="22" xfId="0" applyNumberFormat="1" applyFont="1" applyFill="1" applyBorder="1" applyAlignment="1">
      <alignment horizontal="right"/>
    </xf>
    <xf numFmtId="0" fontId="30" fillId="3" borderId="25" xfId="0" applyFont="1" applyFill="1" applyBorder="1" applyAlignment="1"/>
    <xf numFmtId="0" fontId="28" fillId="0" borderId="4" xfId="0" applyFont="1" applyFill="1" applyBorder="1" applyAlignment="1"/>
    <xf numFmtId="0" fontId="28" fillId="0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/>
    </xf>
    <xf numFmtId="0" fontId="4" fillId="5" borderId="15" xfId="0" applyFont="1" applyFill="1" applyBorder="1" applyAlignment="1">
      <alignment wrapText="1"/>
    </xf>
    <xf numFmtId="0" fontId="4" fillId="5" borderId="4" xfId="0" applyFont="1" applyFill="1" applyBorder="1"/>
    <xf numFmtId="0" fontId="14" fillId="0" borderId="19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3" fontId="53" fillId="3" borderId="22" xfId="0" applyNumberFormat="1" applyFont="1" applyFill="1" applyBorder="1" applyAlignment="1"/>
    <xf numFmtId="0" fontId="21" fillId="0" borderId="4" xfId="0" applyFont="1" applyFill="1" applyBorder="1" applyAlignment="1">
      <alignment horizontal="left" wrapText="1"/>
    </xf>
    <xf numFmtId="3" fontId="13" fillId="2" borderId="29" xfId="0" applyNumberFormat="1" applyFont="1" applyFill="1" applyBorder="1" applyAlignment="1">
      <alignment horizontal="right"/>
    </xf>
    <xf numFmtId="3" fontId="10" fillId="3" borderId="28" xfId="0" applyNumberFormat="1" applyFont="1" applyFill="1" applyBorder="1" applyAlignment="1"/>
    <xf numFmtId="49" fontId="30" fillId="0" borderId="2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left" wrapText="1"/>
    </xf>
    <xf numFmtId="0" fontId="14" fillId="0" borderId="19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3" fontId="4" fillId="0" borderId="0" xfId="0" applyNumberFormat="1" applyFont="1"/>
    <xf numFmtId="0" fontId="13" fillId="2" borderId="4" xfId="0" applyFont="1" applyFill="1" applyBorder="1" applyAlignment="1"/>
    <xf numFmtId="49" fontId="13" fillId="4" borderId="4" xfId="0" applyNumberFormat="1" applyFont="1" applyFill="1" applyBorder="1" applyAlignment="1">
      <alignment horizontal="left"/>
    </xf>
    <xf numFmtId="3" fontId="10" fillId="3" borderId="30" xfId="0" applyNumberFormat="1" applyFont="1" applyFill="1" applyBorder="1" applyAlignment="1">
      <alignment shrinkToFit="1"/>
    </xf>
    <xf numFmtId="3" fontId="13" fillId="2" borderId="31" xfId="0" applyNumberFormat="1" applyFont="1" applyFill="1" applyBorder="1" applyAlignment="1">
      <alignment horizontal="right" shrinkToFit="1"/>
    </xf>
    <xf numFmtId="3" fontId="14" fillId="0" borderId="32" xfId="0" applyNumberFormat="1" applyFont="1" applyFill="1" applyBorder="1" applyAlignment="1">
      <alignment horizontal="right" shrinkToFit="1"/>
    </xf>
    <xf numFmtId="3" fontId="13" fillId="2" borderId="32" xfId="0" applyNumberFormat="1" applyFont="1" applyFill="1" applyBorder="1" applyAlignment="1">
      <alignment horizontal="right" shrinkToFit="1"/>
    </xf>
    <xf numFmtId="3" fontId="14" fillId="4" borderId="32" xfId="0" applyNumberFormat="1" applyFont="1" applyFill="1" applyBorder="1" applyAlignment="1">
      <alignment horizontal="right" shrinkToFit="1"/>
    </xf>
    <xf numFmtId="3" fontId="14" fillId="5" borderId="4" xfId="0" applyNumberFormat="1" applyFont="1" applyFill="1" applyBorder="1" applyAlignment="1">
      <alignment horizontal="right" shrinkToFit="1"/>
    </xf>
    <xf numFmtId="3" fontId="14" fillId="4" borderId="4" xfId="0" applyNumberFormat="1" applyFont="1" applyFill="1" applyBorder="1" applyAlignment="1">
      <alignment horizontal="right" shrinkToFit="1"/>
    </xf>
    <xf numFmtId="3" fontId="13" fillId="2" borderId="29" xfId="0" applyNumberFormat="1" applyFont="1" applyFill="1" applyBorder="1" applyAlignment="1"/>
    <xf numFmtId="3" fontId="13" fillId="2" borderId="22" xfId="0" applyNumberFormat="1" applyFont="1" applyFill="1" applyBorder="1"/>
    <xf numFmtId="3" fontId="10" fillId="3" borderId="24" xfId="0" applyNumberFormat="1" applyFont="1" applyFill="1" applyBorder="1" applyAlignment="1"/>
    <xf numFmtId="3" fontId="13" fillId="2" borderId="10" xfId="0" applyNumberFormat="1" applyFont="1" applyFill="1" applyBorder="1" applyAlignment="1"/>
    <xf numFmtId="3" fontId="15" fillId="0" borderId="13" xfId="0" applyNumberFormat="1" applyFont="1" applyFill="1" applyBorder="1" applyAlignment="1"/>
    <xf numFmtId="3" fontId="15" fillId="5" borderId="13" xfId="0" applyNumberFormat="1" applyFont="1" applyFill="1" applyBorder="1" applyAlignment="1"/>
    <xf numFmtId="3" fontId="15" fillId="0" borderId="13" xfId="0" applyNumberFormat="1" applyFont="1" applyFill="1" applyBorder="1"/>
    <xf numFmtId="3" fontId="13" fillId="2" borderId="13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3" fontId="14" fillId="5" borderId="13" xfId="0" applyNumberFormat="1" applyFont="1" applyFill="1" applyBorder="1" applyAlignment="1">
      <alignment horizontal="right"/>
    </xf>
    <xf numFmtId="3" fontId="14" fillId="4" borderId="13" xfId="0" applyNumberFormat="1" applyFont="1" applyFill="1" applyBorder="1" applyAlignment="1">
      <alignment horizontal="right"/>
    </xf>
    <xf numFmtId="16" fontId="43" fillId="2" borderId="18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/>
    <xf numFmtId="49" fontId="14" fillId="5" borderId="32" xfId="0" applyNumberFormat="1" applyFont="1" applyFill="1" applyBorder="1" applyAlignment="1"/>
    <xf numFmtId="49" fontId="43" fillId="2" borderId="1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49" fontId="19" fillId="0" borderId="32" xfId="0" applyNumberFormat="1" applyFont="1" applyFill="1" applyBorder="1" applyAlignment="1"/>
    <xf numFmtId="3" fontId="14" fillId="0" borderId="32" xfId="0" applyNumberFormat="1" applyFont="1" applyFill="1" applyBorder="1" applyAlignment="1">
      <alignment horizontal="left"/>
    </xf>
    <xf numFmtId="3" fontId="14" fillId="5" borderId="32" xfId="0" applyNumberFormat="1" applyFont="1" applyFill="1" applyBorder="1" applyAlignment="1">
      <alignment horizontal="left"/>
    </xf>
    <xf numFmtId="49" fontId="14" fillId="5" borderId="32" xfId="0" applyNumberFormat="1" applyFont="1" applyFill="1" applyBorder="1" applyAlignment="1">
      <alignment horizontal="left"/>
    </xf>
    <xf numFmtId="49" fontId="14" fillId="0" borderId="32" xfId="0" applyNumberFormat="1" applyFont="1" applyFill="1" applyBorder="1" applyAlignment="1">
      <alignment horizontal="left"/>
    </xf>
    <xf numFmtId="0" fontId="14" fillId="0" borderId="33" xfId="0" applyFont="1" applyFill="1" applyBorder="1" applyAlignment="1">
      <alignment horizontal="center"/>
    </xf>
    <xf numFmtId="49" fontId="14" fillId="0" borderId="34" xfId="0" applyNumberFormat="1" applyFont="1" applyFill="1" applyBorder="1" applyAlignment="1"/>
    <xf numFmtId="0" fontId="14" fillId="0" borderId="34" xfId="0" applyFont="1" applyFill="1" applyBorder="1" applyAlignment="1">
      <alignment horizontal="left"/>
    </xf>
    <xf numFmtId="0" fontId="14" fillId="0" borderId="17" xfId="0" applyFont="1" applyFill="1" applyBorder="1"/>
    <xf numFmtId="3" fontId="14" fillId="0" borderId="35" xfId="0" applyNumberFormat="1" applyFont="1" applyFill="1" applyBorder="1" applyAlignment="1">
      <alignment horizontal="right" shrinkToFit="1"/>
    </xf>
    <xf numFmtId="3" fontId="14" fillId="0" borderId="17" xfId="0" applyNumberFormat="1" applyFont="1" applyFill="1" applyBorder="1" applyAlignment="1">
      <alignment horizontal="right" shrinkToFit="1"/>
    </xf>
    <xf numFmtId="0" fontId="14" fillId="0" borderId="34" xfId="0" applyFont="1" applyFill="1" applyBorder="1"/>
    <xf numFmtId="3" fontId="14" fillId="0" borderId="12" xfId="0" applyNumberFormat="1" applyFont="1" applyFill="1" applyBorder="1" applyAlignment="1">
      <alignment horizontal="right"/>
    </xf>
    <xf numFmtId="3" fontId="14" fillId="4" borderId="22" xfId="0" applyNumberFormat="1" applyFont="1" applyFill="1" applyBorder="1" applyAlignment="1"/>
    <xf numFmtId="3" fontId="15" fillId="4" borderId="13" xfId="0" applyNumberFormat="1" applyFont="1" applyFill="1" applyBorder="1" applyAlignment="1"/>
    <xf numFmtId="3" fontId="15" fillId="4" borderId="13" xfId="0" applyNumberFormat="1" applyFont="1" applyFill="1" applyBorder="1"/>
    <xf numFmtId="3" fontId="15" fillId="5" borderId="13" xfId="0" applyNumberFormat="1" applyFont="1" applyFill="1" applyBorder="1"/>
    <xf numFmtId="3" fontId="15" fillId="5" borderId="13" xfId="0" applyNumberFormat="1" applyFont="1" applyFill="1" applyBorder="1" applyAlignment="1">
      <alignment horizontal="right"/>
    </xf>
    <xf numFmtId="3" fontId="14" fillId="4" borderId="13" xfId="0" applyNumberFormat="1" applyFont="1" applyFill="1" applyBorder="1" applyAlignment="1"/>
    <xf numFmtId="3" fontId="14" fillId="0" borderId="34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left"/>
    </xf>
    <xf numFmtId="0" fontId="13" fillId="2" borderId="16" xfId="0" applyFont="1" applyFill="1" applyBorder="1" applyAlignment="1">
      <alignment horizontal="left"/>
    </xf>
    <xf numFmtId="0" fontId="66" fillId="0" borderId="0" xfId="0" applyFont="1" applyAlignment="1"/>
    <xf numFmtId="3" fontId="14" fillId="0" borderId="13" xfId="0" applyNumberFormat="1" applyFont="1" applyFill="1" applyBorder="1" applyAlignment="1">
      <alignment horizontal="right" shrinkToFit="1"/>
    </xf>
    <xf numFmtId="3" fontId="10" fillId="3" borderId="24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4" fillId="5" borderId="14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/>
    <xf numFmtId="3" fontId="16" fillId="4" borderId="36" xfId="0" applyNumberFormat="1" applyFont="1" applyFill="1" applyBorder="1"/>
    <xf numFmtId="3" fontId="45" fillId="4" borderId="22" xfId="0" applyNumberFormat="1" applyFont="1" applyFill="1" applyBorder="1" applyAlignment="1"/>
    <xf numFmtId="3" fontId="34" fillId="4" borderId="12" xfId="0" applyNumberFormat="1" applyFont="1" applyFill="1" applyBorder="1" applyAlignment="1"/>
    <xf numFmtId="3" fontId="13" fillId="2" borderId="37" xfId="0" applyNumberFormat="1" applyFont="1" applyFill="1" applyBorder="1" applyAlignment="1">
      <alignment horizontal="right"/>
    </xf>
    <xf numFmtId="3" fontId="16" fillId="4" borderId="38" xfId="0" applyNumberFormat="1" applyFont="1" applyFill="1" applyBorder="1"/>
    <xf numFmtId="3" fontId="45" fillId="4" borderId="13" xfId="0" applyNumberFormat="1" applyFont="1" applyFill="1" applyBorder="1" applyAlignment="1"/>
    <xf numFmtId="3" fontId="14" fillId="5" borderId="13" xfId="0" applyNumberFormat="1" applyFont="1" applyFill="1" applyBorder="1" applyAlignment="1"/>
    <xf numFmtId="3" fontId="14" fillId="5" borderId="34" xfId="0" applyNumberFormat="1" applyFont="1" applyFill="1" applyBorder="1"/>
    <xf numFmtId="0" fontId="14" fillId="0" borderId="0" xfId="0" applyFont="1" applyFill="1" applyBorder="1"/>
    <xf numFmtId="3" fontId="10" fillId="3" borderId="29" xfId="0" applyNumberFormat="1" applyFont="1" applyFill="1" applyBorder="1" applyAlignment="1">
      <alignment horizontal="right"/>
    </xf>
    <xf numFmtId="3" fontId="10" fillId="3" borderId="39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5" borderId="40" xfId="0" applyNumberFormat="1" applyFont="1" applyFill="1" applyBorder="1" applyAlignment="1">
      <alignment horizontal="right"/>
    </xf>
    <xf numFmtId="3" fontId="10" fillId="3" borderId="39" xfId="0" applyNumberFormat="1" applyFont="1" applyFill="1" applyBorder="1" applyAlignment="1"/>
    <xf numFmtId="3" fontId="13" fillId="2" borderId="13" xfId="0" applyNumberFormat="1" applyFont="1" applyFill="1" applyBorder="1" applyAlignment="1"/>
    <xf numFmtId="3" fontId="19" fillId="0" borderId="10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/>
    <xf numFmtId="3" fontId="13" fillId="2" borderId="14" xfId="0" applyNumberFormat="1" applyFont="1" applyFill="1" applyBorder="1" applyAlignment="1">
      <alignment horizontal="right"/>
    </xf>
    <xf numFmtId="3" fontId="14" fillId="4" borderId="14" xfId="0" applyNumberFormat="1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0" fontId="10" fillId="3" borderId="18" xfId="0" applyFont="1" applyFill="1" applyBorder="1" applyAlignment="1">
      <alignment horizontal="left" vertical="center"/>
    </xf>
    <xf numFmtId="0" fontId="13" fillId="5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14" fontId="14" fillId="5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49" fontId="14" fillId="0" borderId="34" xfId="0" applyNumberFormat="1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17" xfId="0" applyFont="1" applyFill="1" applyBorder="1" applyAlignment="1">
      <alignment wrapText="1"/>
    </xf>
    <xf numFmtId="3" fontId="14" fillId="0" borderId="41" xfId="0" applyNumberFormat="1" applyFont="1" applyFill="1" applyBorder="1" applyAlignment="1">
      <alignment horizontal="right"/>
    </xf>
    <xf numFmtId="0" fontId="13" fillId="3" borderId="42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49" fontId="15" fillId="5" borderId="12" xfId="0" applyNumberFormat="1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14" fontId="13" fillId="2" borderId="18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49" fontId="14" fillId="0" borderId="17" xfId="0" applyNumberFormat="1" applyFont="1" applyFill="1" applyBorder="1"/>
    <xf numFmtId="0" fontId="22" fillId="4" borderId="38" xfId="0" applyFont="1" applyFill="1" applyBorder="1"/>
    <xf numFmtId="3" fontId="23" fillId="4" borderId="38" xfId="0" applyNumberFormat="1" applyFont="1" applyFill="1" applyBorder="1" applyAlignment="1">
      <alignment horizontal="right"/>
    </xf>
    <xf numFmtId="49" fontId="15" fillId="4" borderId="32" xfId="0" applyNumberFormat="1" applyFont="1" applyFill="1" applyBorder="1" applyAlignment="1">
      <alignment horizontal="center"/>
    </xf>
    <xf numFmtId="0" fontId="0" fillId="0" borderId="35" xfId="0" applyFill="1" applyBorder="1"/>
    <xf numFmtId="0" fontId="36" fillId="5" borderId="34" xfId="0" applyFont="1" applyFill="1" applyBorder="1" applyAlignment="1">
      <alignment horizontal="left"/>
    </xf>
    <xf numFmtId="0" fontId="17" fillId="4" borderId="12" xfId="0" applyFont="1" applyFill="1" applyBorder="1" applyAlignment="1">
      <alignment horizontal="center"/>
    </xf>
    <xf numFmtId="49" fontId="17" fillId="4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/>
    </xf>
    <xf numFmtId="49" fontId="14" fillId="5" borderId="12" xfId="0" applyNumberFormat="1" applyFont="1" applyFill="1" applyBorder="1" applyAlignment="1">
      <alignment horizontal="left"/>
    </xf>
    <xf numFmtId="49" fontId="19" fillId="5" borderId="12" xfId="0" applyNumberFormat="1" applyFont="1" applyFill="1" applyBorder="1" applyAlignment="1">
      <alignment horizontal="left"/>
    </xf>
    <xf numFmtId="49" fontId="19" fillId="0" borderId="12" xfId="0" applyNumberFormat="1" applyFont="1" applyFill="1" applyBorder="1" applyAlignment="1">
      <alignment horizontal="left"/>
    </xf>
    <xf numFmtId="49" fontId="14" fillId="0" borderId="33" xfId="0" applyNumberFormat="1" applyFont="1" applyBorder="1" applyAlignment="1">
      <alignment horizontal="left"/>
    </xf>
    <xf numFmtId="49" fontId="14" fillId="0" borderId="34" xfId="0" applyNumberFormat="1" applyFont="1" applyFill="1" applyBorder="1" applyAlignment="1">
      <alignment horizontal="left" wrapText="1"/>
    </xf>
    <xf numFmtId="3" fontId="13" fillId="4" borderId="13" xfId="0" applyNumberFormat="1" applyFont="1" applyFill="1" applyBorder="1" applyAlignment="1">
      <alignment horizontal="right"/>
    </xf>
    <xf numFmtId="3" fontId="15" fillId="2" borderId="14" xfId="0" applyNumberFormat="1" applyFont="1" applyFill="1" applyBorder="1" applyAlignment="1">
      <alignment horizontal="right"/>
    </xf>
    <xf numFmtId="3" fontId="14" fillId="4" borderId="22" xfId="0" applyNumberFormat="1" applyFont="1" applyFill="1" applyBorder="1"/>
    <xf numFmtId="3" fontId="14" fillId="0" borderId="14" xfId="0" applyNumberFormat="1" applyFont="1" applyFill="1" applyBorder="1"/>
    <xf numFmtId="3" fontId="13" fillId="4" borderId="13" xfId="0" applyNumberFormat="1" applyFont="1" applyFill="1" applyBorder="1"/>
    <xf numFmtId="3" fontId="14" fillId="4" borderId="13" xfId="0" applyNumberFormat="1" applyFont="1" applyFill="1" applyBorder="1"/>
    <xf numFmtId="3" fontId="43" fillId="4" borderId="36" xfId="0" applyNumberFormat="1" applyFont="1" applyFill="1" applyBorder="1"/>
    <xf numFmtId="3" fontId="64" fillId="4" borderId="22" xfId="0" applyNumberFormat="1" applyFont="1" applyFill="1" applyBorder="1" applyAlignment="1"/>
    <xf numFmtId="3" fontId="65" fillId="5" borderId="43" xfId="0" applyNumberFormat="1" applyFont="1" applyFill="1" applyBorder="1"/>
    <xf numFmtId="3" fontId="23" fillId="4" borderId="44" xfId="0" applyNumberFormat="1" applyFont="1" applyFill="1" applyBorder="1" applyAlignment="1">
      <alignment horizontal="right"/>
    </xf>
    <xf numFmtId="3" fontId="23" fillId="4" borderId="45" xfId="0" applyNumberFormat="1" applyFont="1" applyFill="1" applyBorder="1" applyAlignment="1">
      <alignment horizontal="right"/>
    </xf>
    <xf numFmtId="3" fontId="12" fillId="4" borderId="32" xfId="0" applyNumberFormat="1" applyFont="1" applyFill="1" applyBorder="1" applyAlignment="1"/>
    <xf numFmtId="3" fontId="28" fillId="5" borderId="46" xfId="0" applyNumberFormat="1" applyFont="1" applyFill="1" applyBorder="1" applyAlignment="1">
      <alignment horizontal="right"/>
    </xf>
    <xf numFmtId="3" fontId="28" fillId="5" borderId="47" xfId="0" applyNumberFormat="1" applyFont="1" applyFill="1" applyBorder="1" applyAlignment="1">
      <alignment horizontal="right"/>
    </xf>
    <xf numFmtId="3" fontId="63" fillId="4" borderId="13" xfId="0" applyNumberFormat="1" applyFont="1" applyFill="1" applyBorder="1" applyAlignment="1"/>
    <xf numFmtId="3" fontId="43" fillId="4" borderId="38" xfId="0" applyNumberFormat="1" applyFont="1" applyFill="1" applyBorder="1"/>
    <xf numFmtId="3" fontId="64" fillId="4" borderId="13" xfId="0" applyNumberFormat="1" applyFont="1" applyFill="1" applyBorder="1" applyAlignment="1"/>
    <xf numFmtId="3" fontId="65" fillId="5" borderId="48" xfId="0" applyNumberFormat="1" applyFont="1" applyFill="1" applyBorder="1"/>
    <xf numFmtId="0" fontId="22" fillId="4" borderId="49" xfId="0" applyFont="1" applyFill="1" applyBorder="1" applyAlignment="1">
      <alignment horizontal="center"/>
    </xf>
    <xf numFmtId="0" fontId="16" fillId="4" borderId="45" xfId="0" applyFont="1" applyFill="1" applyBorder="1"/>
    <xf numFmtId="0" fontId="24" fillId="4" borderId="12" xfId="0" applyNumberFormat="1" applyFont="1" applyFill="1" applyBorder="1" applyAlignment="1">
      <alignment horizontal="center"/>
    </xf>
    <xf numFmtId="0" fontId="26" fillId="5" borderId="50" xfId="0" applyFont="1" applyFill="1" applyBorder="1" applyAlignment="1">
      <alignment horizontal="center"/>
    </xf>
    <xf numFmtId="49" fontId="27" fillId="5" borderId="48" xfId="0" applyNumberFormat="1" applyFont="1" applyFill="1" applyBorder="1" applyAlignment="1"/>
    <xf numFmtId="0" fontId="27" fillId="5" borderId="48" xfId="0" applyFont="1" applyFill="1" applyBorder="1" applyAlignment="1">
      <alignment horizontal="left"/>
    </xf>
    <xf numFmtId="0" fontId="27" fillId="5" borderId="47" xfId="0" applyFont="1" applyFill="1" applyBorder="1" applyAlignment="1">
      <alignment wrapText="1"/>
    </xf>
    <xf numFmtId="0" fontId="13" fillId="4" borderId="12" xfId="0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4" fillId="5" borderId="33" xfId="0" applyFont="1" applyFill="1" applyBorder="1" applyAlignment="1">
      <alignment horizontal="center"/>
    </xf>
    <xf numFmtId="49" fontId="14" fillId="5" borderId="48" xfId="0" applyNumberFormat="1" applyFont="1" applyFill="1" applyBorder="1"/>
    <xf numFmtId="0" fontId="14" fillId="5" borderId="48" xfId="0" applyFont="1" applyFill="1" applyBorder="1" applyAlignment="1">
      <alignment horizontal="left"/>
    </xf>
    <xf numFmtId="3" fontId="14" fillId="5" borderId="34" xfId="0" applyNumberFormat="1" applyFont="1" applyFill="1" applyBorder="1" applyAlignment="1">
      <alignment horizontal="right"/>
    </xf>
    <xf numFmtId="3" fontId="14" fillId="5" borderId="51" xfId="0" applyNumberFormat="1" applyFont="1" applyFill="1" applyBorder="1" applyAlignment="1">
      <alignment horizontal="right"/>
    </xf>
    <xf numFmtId="3" fontId="14" fillId="5" borderId="34" xfId="0" applyNumberFormat="1" applyFont="1" applyFill="1" applyBorder="1" applyAlignment="1"/>
    <xf numFmtId="3" fontId="14" fillId="0" borderId="13" xfId="0" applyNumberFormat="1" applyFont="1" applyFill="1" applyBorder="1"/>
    <xf numFmtId="3" fontId="14" fillId="0" borderId="22" xfId="0" applyNumberFormat="1" applyFont="1" applyFill="1" applyBorder="1" applyAlignment="1"/>
    <xf numFmtId="3" fontId="14" fillId="0" borderId="34" xfId="0" applyNumberFormat="1" applyFont="1" applyFill="1" applyBorder="1"/>
    <xf numFmtId="3" fontId="14" fillId="0" borderId="17" xfId="0" applyNumberFormat="1" applyFont="1" applyFill="1" applyBorder="1" applyAlignment="1">
      <alignment horizontal="right"/>
    </xf>
    <xf numFmtId="3" fontId="14" fillId="0" borderId="52" xfId="0" applyNumberFormat="1" applyFont="1" applyFill="1" applyBorder="1"/>
    <xf numFmtId="3" fontId="14" fillId="5" borderId="53" xfId="0" applyNumberFormat="1" applyFont="1" applyFill="1" applyBorder="1" applyAlignment="1"/>
    <xf numFmtId="3" fontId="14" fillId="5" borderId="54" xfId="0" applyNumberFormat="1" applyFont="1" applyFill="1" applyBorder="1" applyAlignment="1"/>
    <xf numFmtId="3" fontId="28" fillId="0" borderId="22" xfId="1" applyNumberFormat="1" applyFont="1" applyFill="1" applyBorder="1" applyAlignment="1">
      <alignment horizontal="right"/>
    </xf>
    <xf numFmtId="3" fontId="28" fillId="0" borderId="13" xfId="1" applyNumberFormat="1" applyFont="1" applyFill="1" applyBorder="1" applyAlignment="1">
      <alignment horizontal="right"/>
    </xf>
    <xf numFmtId="3" fontId="30" fillId="2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3" fontId="12" fillId="5" borderId="13" xfId="0" applyNumberFormat="1" applyFont="1" applyFill="1" applyBorder="1" applyAlignment="1">
      <alignment horizontal="right"/>
    </xf>
    <xf numFmtId="3" fontId="28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5" borderId="13" xfId="0" applyNumberFormat="1" applyFont="1" applyFill="1" applyBorder="1" applyAlignment="1">
      <alignment horizontal="right"/>
    </xf>
    <xf numFmtId="3" fontId="25" fillId="4" borderId="13" xfId="0" applyNumberFormat="1" applyFont="1" applyFill="1" applyBorder="1" applyAlignment="1"/>
    <xf numFmtId="3" fontId="25" fillId="4" borderId="22" xfId="0" applyNumberFormat="1" applyFont="1" applyFill="1" applyBorder="1" applyAlignment="1"/>
    <xf numFmtId="3" fontId="29" fillId="2" borderId="38" xfId="0" applyNumberFormat="1" applyFont="1" applyFill="1" applyBorder="1" applyAlignment="1">
      <alignment horizontal="right"/>
    </xf>
    <xf numFmtId="3" fontId="29" fillId="2" borderId="36" xfId="0" applyNumberFormat="1" applyFont="1" applyFill="1" applyBorder="1" applyAlignment="1">
      <alignment horizontal="right"/>
    </xf>
    <xf numFmtId="3" fontId="23" fillId="2" borderId="22" xfId="0" applyNumberFormat="1" applyFont="1" applyFill="1" applyBorder="1" applyAlignment="1"/>
    <xf numFmtId="3" fontId="28" fillId="0" borderId="34" xfId="0" applyNumberFormat="1" applyFont="1" applyFill="1" applyBorder="1" applyAlignment="1">
      <alignment horizontal="right"/>
    </xf>
    <xf numFmtId="3" fontId="28" fillId="0" borderId="51" xfId="0" applyNumberFormat="1" applyFont="1" applyFill="1" applyBorder="1" applyAlignment="1">
      <alignment horizontal="right"/>
    </xf>
    <xf numFmtId="3" fontId="23" fillId="4" borderId="36" xfId="0" applyNumberFormat="1" applyFont="1" applyFill="1" applyBorder="1" applyAlignment="1">
      <alignment horizontal="right"/>
    </xf>
    <xf numFmtId="3" fontId="34" fillId="4" borderId="32" xfId="0" applyNumberFormat="1" applyFont="1" applyFill="1" applyBorder="1" applyAlignment="1"/>
    <xf numFmtId="3" fontId="34" fillId="4" borderId="22" xfId="0" applyNumberFormat="1" applyFont="1" applyFill="1" applyBorder="1" applyAlignment="1"/>
    <xf numFmtId="0" fontId="55" fillId="2" borderId="55" xfId="0" applyFont="1" applyFill="1" applyBorder="1"/>
    <xf numFmtId="49" fontId="44" fillId="2" borderId="1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37" fillId="0" borderId="17" xfId="0" applyFont="1" applyFill="1" applyBorder="1" applyAlignment="1">
      <alignment wrapText="1"/>
    </xf>
    <xf numFmtId="0" fontId="22" fillId="4" borderId="45" xfId="0" applyFont="1" applyFill="1" applyBorder="1"/>
    <xf numFmtId="0" fontId="22" fillId="4" borderId="55" xfId="0" applyFont="1" applyFill="1" applyBorder="1"/>
    <xf numFmtId="0" fontId="39" fillId="4" borderId="55" xfId="0" applyFont="1" applyFill="1" applyBorder="1"/>
    <xf numFmtId="14" fontId="60" fillId="4" borderId="12" xfId="0" applyNumberFormat="1" applyFont="1" applyFill="1" applyBorder="1" applyAlignment="1">
      <alignment horizontal="center"/>
    </xf>
    <xf numFmtId="0" fontId="0" fillId="0" borderId="33" xfId="0" applyFill="1" applyBorder="1"/>
    <xf numFmtId="49" fontId="40" fillId="5" borderId="34" xfId="0" applyNumberFormat="1" applyFont="1" applyFill="1" applyBorder="1"/>
    <xf numFmtId="0" fontId="36" fillId="5" borderId="17" xfId="0" applyFont="1" applyFill="1" applyBorder="1" applyAlignment="1"/>
    <xf numFmtId="16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5" borderId="1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3" fontId="13" fillId="5" borderId="18" xfId="0" applyNumberFormat="1" applyFont="1" applyFill="1" applyBorder="1" applyAlignment="1">
      <alignment horizontal="center"/>
    </xf>
    <xf numFmtId="14" fontId="20" fillId="0" borderId="33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 wrapText="1"/>
    </xf>
    <xf numFmtId="3" fontId="13" fillId="2" borderId="38" xfId="0" applyNumberFormat="1" applyFont="1" applyFill="1" applyBorder="1" applyAlignment="1">
      <alignment horizontal="right"/>
    </xf>
    <xf numFmtId="3" fontId="13" fillId="2" borderId="36" xfId="0" applyNumberFormat="1" applyFont="1" applyFill="1" applyBorder="1" applyAlignment="1">
      <alignment horizontal="right"/>
    </xf>
    <xf numFmtId="3" fontId="28" fillId="0" borderId="34" xfId="1" applyNumberFormat="1" applyFont="1" applyFill="1" applyBorder="1" applyAlignment="1">
      <alignment horizontal="right"/>
    </xf>
    <xf numFmtId="3" fontId="28" fillId="0" borderId="51" xfId="1" applyNumberFormat="1" applyFont="1" applyFill="1" applyBorder="1" applyAlignment="1">
      <alignment horizontal="right"/>
    </xf>
    <xf numFmtId="3" fontId="15" fillId="4" borderId="13" xfId="0" applyNumberFormat="1" applyFont="1" applyFill="1" applyBorder="1" applyAlignment="1">
      <alignment horizontal="right"/>
    </xf>
    <xf numFmtId="3" fontId="29" fillId="2" borderId="13" xfId="0" applyNumberFormat="1" applyFont="1" applyFill="1" applyBorder="1"/>
    <xf numFmtId="3" fontId="4" fillId="0" borderId="13" xfId="0" applyNumberFormat="1" applyFont="1" applyBorder="1"/>
    <xf numFmtId="16" fontId="13" fillId="2" borderId="18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3" fontId="13" fillId="5" borderId="12" xfId="0" applyNumberFormat="1" applyFont="1" applyFill="1" applyBorder="1" applyAlignment="1">
      <alignment horizontal="center"/>
    </xf>
    <xf numFmtId="0" fontId="30" fillId="2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3" fontId="53" fillId="3" borderId="39" xfId="0" applyNumberFormat="1" applyFont="1" applyFill="1" applyBorder="1" applyAlignment="1"/>
    <xf numFmtId="3" fontId="28" fillId="4" borderId="13" xfId="0" applyNumberFormat="1" applyFont="1" applyFill="1" applyBorder="1" applyAlignment="1">
      <alignment horizontal="right"/>
    </xf>
    <xf numFmtId="16" fontId="19" fillId="0" borderId="12" xfId="0" applyNumberFormat="1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49" fontId="4" fillId="0" borderId="34" xfId="0" applyNumberFormat="1" applyFont="1" applyBorder="1"/>
    <xf numFmtId="0" fontId="4" fillId="0" borderId="34" xfId="0" applyFont="1" applyBorder="1" applyAlignment="1">
      <alignment horizontal="left"/>
    </xf>
    <xf numFmtId="0" fontId="4" fillId="0" borderId="17" xfId="0" applyFont="1" applyFill="1" applyBorder="1" applyAlignment="1">
      <alignment wrapText="1"/>
    </xf>
    <xf numFmtId="3" fontId="31" fillId="2" borderId="22" xfId="0" applyNumberFormat="1" applyFont="1" applyFill="1" applyBorder="1" applyAlignment="1">
      <alignment horizontal="right"/>
    </xf>
    <xf numFmtId="3" fontId="48" fillId="3" borderId="24" xfId="0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28" fillId="5" borderId="14" xfId="0" applyNumberFormat="1" applyFont="1" applyFill="1" applyBorder="1" applyAlignment="1">
      <alignment horizontal="right"/>
    </xf>
    <xf numFmtId="3" fontId="28" fillId="5" borderId="40" xfId="0" applyNumberFormat="1" applyFont="1" applyFill="1" applyBorder="1" applyAlignment="1">
      <alignment horizontal="right"/>
    </xf>
    <xf numFmtId="3" fontId="28" fillId="5" borderId="10" xfId="0" applyNumberFormat="1" applyFont="1" applyFill="1" applyBorder="1" applyAlignment="1">
      <alignment horizontal="right"/>
    </xf>
    <xf numFmtId="3" fontId="29" fillId="5" borderId="14" xfId="0" applyNumberFormat="1" applyFont="1" applyFill="1" applyBorder="1" applyAlignment="1">
      <alignment horizontal="right"/>
    </xf>
    <xf numFmtId="3" fontId="4" fillId="5" borderId="40" xfId="0" applyNumberFormat="1" applyFont="1" applyFill="1" applyBorder="1" applyAlignment="1">
      <alignment horizontal="right"/>
    </xf>
    <xf numFmtId="3" fontId="4" fillId="5" borderId="14" xfId="0" applyNumberFormat="1" applyFont="1" applyFill="1" applyBorder="1" applyAlignment="1">
      <alignment horizontal="right"/>
    </xf>
    <xf numFmtId="3" fontId="4" fillId="5" borderId="10" xfId="0" applyNumberFormat="1" applyFont="1" applyFill="1" applyBorder="1" applyAlignment="1">
      <alignment horizontal="right"/>
    </xf>
    <xf numFmtId="3" fontId="31" fillId="2" borderId="13" xfId="0" applyNumberFormat="1" applyFont="1" applyFill="1" applyBorder="1" applyAlignment="1">
      <alignment horizontal="right"/>
    </xf>
    <xf numFmtId="3" fontId="4" fillId="5" borderId="13" xfId="0" applyNumberFormat="1" applyFont="1" applyFill="1" applyBorder="1" applyAlignment="1">
      <alignment horizontal="right"/>
    </xf>
    <xf numFmtId="0" fontId="29" fillId="3" borderId="42" xfId="0" applyFont="1" applyFill="1" applyBorder="1" applyAlignment="1">
      <alignment horizontal="left" vertical="center"/>
    </xf>
    <xf numFmtId="16" fontId="30" fillId="2" borderId="18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3" fontId="14" fillId="0" borderId="34" xfId="0" applyNumberFormat="1" applyFont="1" applyFill="1" applyBorder="1" applyAlignment="1">
      <alignment horizontal="left" wrapText="1"/>
    </xf>
    <xf numFmtId="3" fontId="13" fillId="5" borderId="14" xfId="0" applyNumberFormat="1" applyFont="1" applyFill="1" applyBorder="1" applyAlignment="1">
      <alignment horizontal="right"/>
    </xf>
    <xf numFmtId="3" fontId="4" fillId="5" borderId="14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49" fontId="4" fillId="0" borderId="34" xfId="0" applyNumberFormat="1" applyFont="1" applyFill="1" applyBorder="1"/>
    <xf numFmtId="3" fontId="4" fillId="5" borderId="34" xfId="0" applyNumberFormat="1" applyFont="1" applyFill="1" applyBorder="1"/>
    <xf numFmtId="3" fontId="29" fillId="2" borderId="13" xfId="0" applyNumberFormat="1" applyFont="1" applyFill="1" applyBorder="1" applyAlignment="1"/>
    <xf numFmtId="3" fontId="12" fillId="5" borderId="14" xfId="0" applyNumberFormat="1" applyFont="1" applyFill="1" applyBorder="1" applyAlignment="1">
      <alignment horizontal="right"/>
    </xf>
    <xf numFmtId="3" fontId="34" fillId="2" borderId="13" xfId="0" applyNumberFormat="1" applyFont="1" applyFill="1" applyBorder="1" applyAlignment="1"/>
    <xf numFmtId="3" fontId="38" fillId="0" borderId="13" xfId="0" applyNumberFormat="1" applyFont="1" applyFill="1" applyBorder="1"/>
    <xf numFmtId="3" fontId="46" fillId="0" borderId="10" xfId="0" applyNumberFormat="1" applyFont="1" applyFill="1" applyBorder="1" applyAlignment="1">
      <alignment horizontal="right"/>
    </xf>
    <xf numFmtId="3" fontId="46" fillId="0" borderId="13" xfId="0" applyNumberFormat="1" applyFont="1" applyFill="1" applyBorder="1" applyAlignment="1">
      <alignment horizontal="right"/>
    </xf>
    <xf numFmtId="3" fontId="12" fillId="0" borderId="13" xfId="0" applyNumberFormat="1" applyFont="1" applyFill="1" applyBorder="1"/>
    <xf numFmtId="3" fontId="12" fillId="0" borderId="14" xfId="0" applyNumberFormat="1" applyFont="1" applyFill="1" applyBorder="1"/>
    <xf numFmtId="3" fontId="33" fillId="4" borderId="13" xfId="0" applyNumberFormat="1" applyFont="1" applyFill="1" applyBorder="1" applyAlignment="1"/>
    <xf numFmtId="3" fontId="12" fillId="0" borderId="34" xfId="0" applyNumberFormat="1" applyFont="1" applyFill="1" applyBorder="1" applyAlignment="1">
      <alignment horizontal="right"/>
    </xf>
    <xf numFmtId="3" fontId="30" fillId="0" borderId="34" xfId="0" applyNumberFormat="1" applyFont="1" applyFill="1" applyBorder="1"/>
    <xf numFmtId="3" fontId="15" fillId="2" borderId="38" xfId="0" applyNumberFormat="1" applyFont="1" applyFill="1" applyBorder="1" applyAlignment="1">
      <alignment horizontal="right"/>
    </xf>
    <xf numFmtId="3" fontId="37" fillId="0" borderId="34" xfId="0" applyNumberFormat="1" applyFont="1" applyFill="1" applyBorder="1" applyAlignment="1">
      <alignment horizontal="right"/>
    </xf>
    <xf numFmtId="16" fontId="33" fillId="4" borderId="12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3" fontId="14" fillId="5" borderId="51" xfId="0" applyNumberFormat="1" applyFont="1" applyFill="1" applyBorder="1" applyAlignment="1"/>
    <xf numFmtId="0" fontId="22" fillId="2" borderId="49" xfId="0" applyFont="1" applyFill="1" applyBorder="1" applyAlignment="1">
      <alignment horizontal="center"/>
    </xf>
    <xf numFmtId="0" fontId="22" fillId="2" borderId="38" xfId="0" applyFont="1" applyFill="1" applyBorder="1"/>
    <xf numFmtId="0" fontId="32" fillId="2" borderId="45" xfId="0" applyFont="1" applyFill="1" applyBorder="1"/>
    <xf numFmtId="0" fontId="35" fillId="0" borderId="1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49" fontId="36" fillId="0" borderId="34" xfId="0" applyNumberFormat="1" applyFont="1" applyFill="1" applyBorder="1" applyAlignment="1"/>
    <xf numFmtId="0" fontId="36" fillId="0" borderId="34" xfId="0" applyFont="1" applyFill="1" applyBorder="1" applyAlignment="1">
      <alignment horizontal="right"/>
    </xf>
    <xf numFmtId="0" fontId="36" fillId="0" borderId="17" xfId="0" applyFont="1" applyFill="1" applyBorder="1" applyAlignment="1">
      <alignment wrapText="1"/>
    </xf>
    <xf numFmtId="49" fontId="12" fillId="0" borderId="33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14" fillId="0" borderId="52" xfId="0" applyFont="1" applyFill="1" applyBorder="1" applyAlignment="1">
      <alignment horizontal="left" wrapText="1"/>
    </xf>
    <xf numFmtId="3" fontId="48" fillId="3" borderId="39" xfId="0" applyNumberFormat="1" applyFont="1" applyFill="1" applyBorder="1" applyAlignment="1"/>
    <xf numFmtId="3" fontId="12" fillId="0" borderId="13" xfId="0" applyNumberFormat="1" applyFont="1" applyFill="1" applyBorder="1" applyAlignment="1"/>
    <xf numFmtId="3" fontId="23" fillId="5" borderId="13" xfId="0" applyNumberFormat="1" applyFont="1" applyFill="1" applyBorder="1" applyAlignment="1">
      <alignment horizontal="right"/>
    </xf>
    <xf numFmtId="49" fontId="15" fillId="2" borderId="1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3" fontId="4" fillId="0" borderId="16" xfId="0" applyNumberFormat="1" applyFont="1" applyFill="1" applyBorder="1"/>
    <xf numFmtId="3" fontId="29" fillId="2" borderId="29" xfId="0" applyNumberFormat="1" applyFont="1" applyFill="1" applyBorder="1" applyAlignment="1"/>
    <xf numFmtId="3" fontId="29" fillId="2" borderId="10" xfId="0" applyNumberFormat="1" applyFont="1" applyFill="1" applyBorder="1" applyAlignment="1"/>
    <xf numFmtId="3" fontId="4" fillId="0" borderId="13" xfId="0" applyNumberFormat="1" applyFont="1" applyFill="1" applyBorder="1"/>
    <xf numFmtId="3" fontId="4" fillId="0" borderId="14" xfId="0" applyNumberFormat="1" applyFont="1" applyBorder="1"/>
    <xf numFmtId="0" fontId="10" fillId="3" borderId="42" xfId="0" applyFont="1" applyFill="1" applyBorder="1" applyAlignment="1">
      <alignment horizontal="left" vertical="center"/>
    </xf>
    <xf numFmtId="3" fontId="14" fillId="4" borderId="4" xfId="0" applyNumberFormat="1" applyFont="1" applyFill="1" applyBorder="1"/>
    <xf numFmtId="3" fontId="14" fillId="0" borderId="17" xfId="0" applyNumberFormat="1" applyFont="1" applyFill="1" applyBorder="1"/>
    <xf numFmtId="3" fontId="14" fillId="0" borderId="53" xfId="0" applyNumberFormat="1" applyFont="1" applyFill="1" applyBorder="1" applyAlignment="1"/>
    <xf numFmtId="3" fontId="14" fillId="4" borderId="53" xfId="0" applyNumberFormat="1" applyFont="1" applyFill="1" applyBorder="1"/>
    <xf numFmtId="3" fontId="14" fillId="0" borderId="54" xfId="0" applyNumberFormat="1" applyFont="1" applyFill="1" applyBorder="1"/>
    <xf numFmtId="4" fontId="4" fillId="0" borderId="0" xfId="0" applyNumberFormat="1" applyFont="1" applyAlignment="1">
      <alignment shrinkToFit="1"/>
    </xf>
    <xf numFmtId="4" fontId="0" fillId="0" borderId="0" xfId="0" applyNumberFormat="1"/>
    <xf numFmtId="49" fontId="4" fillId="0" borderId="4" xfId="0" applyNumberFormat="1" applyFont="1" applyFill="1" applyBorder="1" applyAlignment="1"/>
    <xf numFmtId="49" fontId="4" fillId="0" borderId="4" xfId="0" applyNumberFormat="1" applyFont="1" applyFill="1" applyBorder="1" applyAlignment="1">
      <alignment wrapText="1"/>
    </xf>
    <xf numFmtId="4" fontId="67" fillId="0" borderId="0" xfId="0" applyNumberFormat="1" applyFont="1"/>
    <xf numFmtId="4" fontId="23" fillId="5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4" fontId="23" fillId="0" borderId="0" xfId="0" applyNumberFormat="1" applyFont="1" applyFill="1" applyBorder="1" applyAlignment="1">
      <alignment horizontal="right"/>
    </xf>
    <xf numFmtId="4" fontId="58" fillId="0" borderId="0" xfId="0" applyNumberFormat="1" applyFont="1" applyAlignment="1"/>
    <xf numFmtId="4" fontId="11" fillId="5" borderId="0" xfId="0" applyNumberFormat="1" applyFont="1" applyFill="1" applyBorder="1"/>
    <xf numFmtId="4" fontId="67" fillId="0" borderId="0" xfId="0" applyNumberFormat="1" applyFont="1" applyBorder="1"/>
    <xf numFmtId="4" fontId="4" fillId="0" borderId="0" xfId="0" applyNumberFormat="1" applyFont="1" applyFill="1" applyBorder="1" applyAlignment="1"/>
    <xf numFmtId="4" fontId="4" fillId="0" borderId="0" xfId="0" applyNumberFormat="1" applyFont="1"/>
    <xf numFmtId="49" fontId="4" fillId="0" borderId="3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wrapText="1"/>
    </xf>
    <xf numFmtId="49" fontId="4" fillId="0" borderId="4" xfId="0" applyNumberFormat="1" applyFont="1" applyFill="1" applyBorder="1"/>
    <xf numFmtId="3" fontId="13" fillId="0" borderId="13" xfId="0" applyNumberFormat="1" applyFont="1" applyFill="1" applyBorder="1"/>
    <xf numFmtId="0" fontId="0" fillId="0" borderId="0" xfId="0" applyFill="1"/>
    <xf numFmtId="4" fontId="3" fillId="0" borderId="0" xfId="0" applyNumberFormat="1" applyFont="1"/>
    <xf numFmtId="3" fontId="28" fillId="0" borderId="13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4" fontId="0" fillId="0" borderId="0" xfId="0" applyNumberFormat="1" applyBorder="1"/>
    <xf numFmtId="49" fontId="4" fillId="5" borderId="4" xfId="0" applyNumberFormat="1" applyFont="1" applyFill="1" applyBorder="1" applyAlignment="1">
      <alignment horizontal="left"/>
    </xf>
    <xf numFmtId="49" fontId="4" fillId="5" borderId="15" xfId="0" applyNumberFormat="1" applyFont="1" applyFill="1" applyBorder="1" applyAlignment="1">
      <alignment horizontal="left"/>
    </xf>
    <xf numFmtId="0" fontId="4" fillId="5" borderId="15" xfId="0" applyFont="1" applyFill="1" applyBorder="1" applyAlignment="1">
      <alignment horizontal="left"/>
    </xf>
    <xf numFmtId="0" fontId="49" fillId="0" borderId="4" xfId="0" applyFont="1" applyFill="1" applyBorder="1" applyAlignment="1">
      <alignment horizontal="left" wrapText="1"/>
    </xf>
    <xf numFmtId="0" fontId="14" fillId="5" borderId="15" xfId="0" applyFont="1" applyFill="1" applyBorder="1" applyAlignment="1">
      <alignment horizontal="left" wrapText="1"/>
    </xf>
    <xf numFmtId="0" fontId="68" fillId="0" borderId="0" xfId="0" applyFont="1"/>
    <xf numFmtId="0" fontId="68" fillId="0" borderId="33" xfId="0" applyFont="1" applyBorder="1"/>
    <xf numFmtId="49" fontId="4" fillId="5" borderId="15" xfId="0" applyNumberFormat="1" applyFont="1" applyFill="1" applyBorder="1" applyAlignment="1"/>
    <xf numFmtId="4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3" fontId="10" fillId="3" borderId="56" xfId="0" applyNumberFormat="1" applyFont="1" applyFill="1" applyBorder="1" applyAlignment="1">
      <alignment shrinkToFit="1"/>
    </xf>
    <xf numFmtId="3" fontId="13" fillId="2" borderId="57" xfId="0" applyNumberFormat="1" applyFont="1" applyFill="1" applyBorder="1" applyAlignment="1">
      <alignment horizontal="right" shrinkToFit="1"/>
    </xf>
    <xf numFmtId="3" fontId="13" fillId="2" borderId="58" xfId="0" applyNumberFormat="1" applyFont="1" applyFill="1" applyBorder="1" applyAlignment="1">
      <alignment horizontal="right" shrinkToFit="1"/>
    </xf>
    <xf numFmtId="3" fontId="14" fillId="4" borderId="58" xfId="0" applyNumberFormat="1" applyFont="1" applyFill="1" applyBorder="1" applyAlignment="1">
      <alignment horizontal="right" shrinkToFit="1"/>
    </xf>
    <xf numFmtId="3" fontId="14" fillId="0" borderId="17" xfId="0" applyNumberFormat="1" applyFont="1" applyFill="1" applyBorder="1" applyAlignment="1"/>
    <xf numFmtId="0" fontId="11" fillId="0" borderId="0" xfId="0" applyFont="1" applyAlignment="1">
      <alignment shrinkToFit="1"/>
    </xf>
    <xf numFmtId="0" fontId="69" fillId="2" borderId="27" xfId="0" applyFont="1" applyFill="1" applyBorder="1" applyAlignment="1">
      <alignment horizontal="center" vertical="center" wrapText="1"/>
    </xf>
    <xf numFmtId="3" fontId="11" fillId="0" borderId="53" xfId="0" applyNumberFormat="1" applyFont="1" applyFill="1" applyBorder="1" applyAlignment="1">
      <alignment horizontal="right" shrinkToFit="1"/>
    </xf>
    <xf numFmtId="3" fontId="11" fillId="4" borderId="53" xfId="0" applyNumberFormat="1" applyFont="1" applyFill="1" applyBorder="1" applyAlignment="1">
      <alignment horizontal="right" shrinkToFit="1"/>
    </xf>
    <xf numFmtId="0" fontId="69" fillId="0" borderId="0" xfId="0" applyFont="1"/>
    <xf numFmtId="3" fontId="13" fillId="2" borderId="59" xfId="0" applyNumberFormat="1" applyFont="1" applyFill="1" applyBorder="1" applyAlignment="1"/>
    <xf numFmtId="3" fontId="14" fillId="0" borderId="54" xfId="0" applyNumberFormat="1" applyFont="1" applyFill="1" applyBorder="1" applyAlignment="1">
      <alignment horizontal="right"/>
    </xf>
    <xf numFmtId="3" fontId="4" fillId="4" borderId="16" xfId="0" applyNumberFormat="1" applyFont="1" applyFill="1" applyBorder="1" applyAlignment="1"/>
    <xf numFmtId="3" fontId="4" fillId="4" borderId="16" xfId="0" applyNumberFormat="1" applyFont="1" applyFill="1" applyBorder="1"/>
    <xf numFmtId="0" fontId="11" fillId="0" borderId="0" xfId="0" applyFont="1"/>
    <xf numFmtId="3" fontId="4" fillId="0" borderId="22" xfId="0" applyNumberFormat="1" applyFont="1" applyFill="1" applyBorder="1" applyAlignment="1"/>
    <xf numFmtId="3" fontId="14" fillId="0" borderId="51" xfId="0" applyNumberFormat="1" applyFont="1" applyFill="1" applyBorder="1"/>
    <xf numFmtId="4" fontId="0" fillId="2" borderId="60" xfId="0" applyNumberFormat="1" applyFill="1" applyBorder="1" applyAlignment="1">
      <alignment horizontal="center" vertical="center" wrapText="1"/>
    </xf>
    <xf numFmtId="3" fontId="10" fillId="3" borderId="26" xfId="0" applyNumberFormat="1" applyFont="1" applyFill="1" applyBorder="1" applyAlignment="1">
      <alignment shrinkToFit="1"/>
    </xf>
    <xf numFmtId="3" fontId="13" fillId="2" borderId="21" xfId="0" applyNumberFormat="1" applyFont="1" applyFill="1" applyBorder="1" applyAlignment="1">
      <alignment horizontal="right" shrinkToFit="1"/>
    </xf>
    <xf numFmtId="3" fontId="15" fillId="5" borderId="16" xfId="0" applyNumberFormat="1" applyFont="1" applyFill="1" applyBorder="1" applyAlignment="1"/>
    <xf numFmtId="3" fontId="13" fillId="2" borderId="16" xfId="0" applyNumberFormat="1" applyFont="1" applyFill="1" applyBorder="1" applyAlignment="1">
      <alignment horizontal="right" shrinkToFit="1"/>
    </xf>
    <xf numFmtId="3" fontId="14" fillId="4" borderId="16" xfId="0" applyNumberFormat="1" applyFont="1" applyFill="1" applyBorder="1" applyAlignment="1">
      <alignment horizontal="right" shrinkToFit="1"/>
    </xf>
    <xf numFmtId="4" fontId="0" fillId="2" borderId="18" xfId="0" applyNumberFormat="1" applyFill="1" applyBorder="1" applyAlignment="1">
      <alignment horizontal="center" vertical="center" wrapText="1"/>
    </xf>
    <xf numFmtId="3" fontId="14" fillId="5" borderId="32" xfId="0" applyNumberFormat="1" applyFont="1" applyFill="1" applyBorder="1" applyAlignment="1">
      <alignment horizontal="right" shrinkToFit="1"/>
    </xf>
    <xf numFmtId="3" fontId="11" fillId="4" borderId="58" xfId="0" applyNumberFormat="1" applyFont="1" applyFill="1" applyBorder="1" applyAlignment="1">
      <alignment horizontal="right" shrinkToFit="1"/>
    </xf>
    <xf numFmtId="3" fontId="10" fillId="3" borderId="28" xfId="0" applyNumberFormat="1" applyFont="1" applyFill="1" applyBorder="1" applyAlignment="1">
      <alignment horizontal="right"/>
    </xf>
    <xf numFmtId="3" fontId="11" fillId="4" borderId="22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>
      <alignment horizontal="right"/>
    </xf>
    <xf numFmtId="3" fontId="11" fillId="0" borderId="51" xfId="0" applyNumberFormat="1" applyFont="1" applyFill="1" applyBorder="1" applyAlignment="1">
      <alignment horizontal="right"/>
    </xf>
    <xf numFmtId="3" fontId="14" fillId="5" borderId="14" xfId="0" applyNumberFormat="1" applyFont="1" applyFill="1" applyBorder="1" applyAlignment="1"/>
    <xf numFmtId="3" fontId="14" fillId="0" borderId="14" xfId="0" applyNumberFormat="1" applyFont="1" applyFill="1" applyBorder="1" applyAlignment="1"/>
    <xf numFmtId="3" fontId="14" fillId="5" borderId="0" xfId="0" applyNumberFormat="1" applyFont="1" applyFill="1" applyBorder="1" applyAlignment="1"/>
    <xf numFmtId="3" fontId="16" fillId="4" borderId="38" xfId="0" applyNumberFormat="1" applyFont="1" applyFill="1" applyBorder="1" applyAlignment="1"/>
    <xf numFmtId="3" fontId="16" fillId="4" borderId="36" xfId="0" applyNumberFormat="1" applyFont="1" applyFill="1" applyBorder="1" applyAlignment="1"/>
    <xf numFmtId="3" fontId="4" fillId="5" borderId="34" xfId="0" applyNumberFormat="1" applyFont="1" applyFill="1" applyBorder="1" applyAlignment="1"/>
    <xf numFmtId="3" fontId="17" fillId="5" borderId="34" xfId="0" applyNumberFormat="1" applyFont="1" applyFill="1" applyBorder="1" applyAlignment="1"/>
    <xf numFmtId="0" fontId="36" fillId="5" borderId="17" xfId="0" applyFont="1" applyFill="1" applyBorder="1" applyAlignment="1">
      <alignment wrapText="1"/>
    </xf>
    <xf numFmtId="3" fontId="10" fillId="3" borderId="42" xfId="0" applyNumberFormat="1" applyFont="1" applyFill="1" applyBorder="1" applyAlignment="1"/>
    <xf numFmtId="3" fontId="13" fillId="2" borderId="18" xfId="0" applyNumberFormat="1" applyFont="1" applyFill="1" applyBorder="1" applyAlignment="1"/>
    <xf numFmtId="3" fontId="14" fillId="5" borderId="2" xfId="0" applyNumberFormat="1" applyFont="1" applyFill="1" applyBorder="1" applyAlignment="1"/>
    <xf numFmtId="3" fontId="14" fillId="5" borderId="12" xfId="0" applyNumberFormat="1" applyFont="1" applyFill="1" applyBorder="1" applyAlignment="1"/>
    <xf numFmtId="3" fontId="14" fillId="5" borderId="33" xfId="0" applyNumberFormat="1" applyFont="1" applyFill="1" applyBorder="1" applyAlignment="1"/>
    <xf numFmtId="3" fontId="16" fillId="4" borderId="49" xfId="0" applyNumberFormat="1" applyFont="1" applyFill="1" applyBorder="1" applyAlignment="1"/>
    <xf numFmtId="3" fontId="45" fillId="4" borderId="12" xfId="0" applyNumberFormat="1" applyFont="1" applyFill="1" applyBorder="1" applyAlignment="1"/>
    <xf numFmtId="3" fontId="17" fillId="5" borderId="33" xfId="0" applyNumberFormat="1" applyFont="1" applyFill="1" applyBorder="1" applyAlignment="1"/>
    <xf numFmtId="3" fontId="14" fillId="0" borderId="12" xfId="0" applyNumberFormat="1" applyFont="1" applyFill="1" applyBorder="1" applyAlignment="1"/>
    <xf numFmtId="3" fontId="13" fillId="2" borderId="12" xfId="0" applyNumberFormat="1" applyFont="1" applyFill="1" applyBorder="1" applyAlignment="1"/>
    <xf numFmtId="3" fontId="14" fillId="5" borderId="1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/>
    <xf numFmtId="3" fontId="13" fillId="2" borderId="18" xfId="0" applyNumberFormat="1" applyFont="1" applyFill="1" applyBorder="1" applyAlignment="1">
      <alignment horizontal="right"/>
    </xf>
    <xf numFmtId="3" fontId="14" fillId="0" borderId="51" xfId="0" applyNumberFormat="1" applyFont="1" applyFill="1" applyBorder="1" applyAlignment="1"/>
    <xf numFmtId="3" fontId="10" fillId="3" borderId="42" xfId="0" applyNumberFormat="1" applyFont="1" applyFill="1" applyBorder="1" applyAlignment="1">
      <alignment horizontal="right"/>
    </xf>
    <xf numFmtId="3" fontId="14" fillId="0" borderId="12" xfId="0" applyNumberFormat="1" applyFont="1" applyFill="1" applyBorder="1" applyAlignment="1">
      <alignment horizontal="right" shrinkToFit="1"/>
    </xf>
    <xf numFmtId="3" fontId="14" fillId="5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3" fontId="23" fillId="4" borderId="49" xfId="0" applyNumberFormat="1" applyFont="1" applyFill="1" applyBorder="1" applyAlignment="1">
      <alignment horizontal="right"/>
    </xf>
    <xf numFmtId="3" fontId="4" fillId="5" borderId="33" xfId="0" applyNumberFormat="1" applyFont="1" applyFill="1" applyBorder="1" applyAlignment="1"/>
    <xf numFmtId="3" fontId="14" fillId="0" borderId="40" xfId="0" applyNumberFormat="1" applyFont="1" applyFill="1" applyBorder="1"/>
    <xf numFmtId="3" fontId="10" fillId="3" borderId="13" xfId="0" applyNumberFormat="1" applyFont="1" applyFill="1" applyBorder="1" applyAlignment="1">
      <alignment horizontal="right"/>
    </xf>
    <xf numFmtId="3" fontId="10" fillId="3" borderId="12" xfId="0" applyNumberFormat="1" applyFont="1" applyFill="1" applyBorder="1" applyAlignment="1">
      <alignment horizontal="right"/>
    </xf>
    <xf numFmtId="3" fontId="10" fillId="3" borderId="53" xfId="0" applyNumberFormat="1" applyFont="1" applyFill="1" applyBorder="1" applyAlignment="1">
      <alignment horizontal="right"/>
    </xf>
    <xf numFmtId="3" fontId="13" fillId="2" borderId="53" xfId="0" applyNumberFormat="1" applyFont="1" applyFill="1" applyBorder="1" applyAlignment="1">
      <alignment horizontal="right"/>
    </xf>
    <xf numFmtId="3" fontId="14" fillId="0" borderId="53" xfId="0" applyNumberFormat="1" applyFont="1" applyFill="1" applyBorder="1" applyAlignment="1">
      <alignment horizontal="right"/>
    </xf>
    <xf numFmtId="3" fontId="14" fillId="4" borderId="53" xfId="0" applyNumberFormat="1" applyFont="1" applyFill="1" applyBorder="1" applyAlignment="1">
      <alignment horizontal="right"/>
    </xf>
    <xf numFmtId="3" fontId="10" fillId="3" borderId="61" xfId="0" applyNumberFormat="1" applyFont="1" applyFill="1" applyBorder="1" applyAlignment="1">
      <alignment horizontal="right"/>
    </xf>
    <xf numFmtId="3" fontId="10" fillId="3" borderId="62" xfId="0" applyNumberFormat="1" applyFont="1" applyFill="1" applyBorder="1" applyAlignment="1">
      <alignment horizontal="right"/>
    </xf>
    <xf numFmtId="3" fontId="14" fillId="0" borderId="12" xfId="0" applyNumberFormat="1" applyFont="1" applyFill="1" applyBorder="1"/>
    <xf numFmtId="3" fontId="14" fillId="0" borderId="5" xfId="0" applyNumberFormat="1" applyFont="1" applyFill="1" applyBorder="1"/>
    <xf numFmtId="3" fontId="14" fillId="0" borderId="18" xfId="0" applyNumberFormat="1" applyFont="1" applyFill="1" applyBorder="1" applyAlignment="1">
      <alignment horizontal="right"/>
    </xf>
    <xf numFmtId="3" fontId="14" fillId="5" borderId="5" xfId="0" applyNumberFormat="1" applyFont="1" applyFill="1" applyBorder="1" applyAlignment="1">
      <alignment horizontal="right"/>
    </xf>
    <xf numFmtId="3" fontId="13" fillId="2" borderId="63" xfId="0" applyNumberFormat="1" applyFont="1" applyFill="1" applyBorder="1" applyAlignment="1">
      <alignment horizontal="right"/>
    </xf>
    <xf numFmtId="3" fontId="10" fillId="3" borderId="61" xfId="0" applyNumberFormat="1" applyFont="1" applyFill="1" applyBorder="1" applyAlignment="1"/>
    <xf numFmtId="3" fontId="10" fillId="3" borderId="62" xfId="0" applyNumberFormat="1" applyFont="1" applyFill="1" applyBorder="1" applyAlignment="1"/>
    <xf numFmtId="3" fontId="13" fillId="2" borderId="53" xfId="0" applyNumberFormat="1" applyFont="1" applyFill="1" applyBorder="1" applyAlignment="1"/>
    <xf numFmtId="3" fontId="13" fillId="4" borderId="12" xfId="0" applyNumberFormat="1" applyFont="1" applyFill="1" applyBorder="1" applyAlignment="1">
      <alignment horizontal="right"/>
    </xf>
    <xf numFmtId="3" fontId="13" fillId="4" borderId="53" xfId="0" applyNumberFormat="1" applyFont="1" applyFill="1" applyBorder="1" applyAlignment="1">
      <alignment horizontal="right"/>
    </xf>
    <xf numFmtId="3" fontId="13" fillId="0" borderId="12" xfId="0" applyNumberFormat="1" applyFont="1" applyFill="1" applyBorder="1"/>
    <xf numFmtId="3" fontId="13" fillId="4" borderId="12" xfId="0" applyNumberFormat="1" applyFont="1" applyFill="1" applyBorder="1"/>
    <xf numFmtId="3" fontId="14" fillId="0" borderId="2" xfId="0" applyNumberFormat="1" applyFont="1" applyFill="1" applyBorder="1"/>
    <xf numFmtId="3" fontId="13" fillId="2" borderId="2" xfId="0" applyNumberFormat="1" applyFont="1" applyFill="1" applyBorder="1" applyAlignment="1">
      <alignment horizontal="right"/>
    </xf>
    <xf numFmtId="3" fontId="14" fillId="5" borderId="33" xfId="0" applyNumberFormat="1" applyFont="1" applyFill="1" applyBorder="1" applyAlignment="1">
      <alignment horizontal="right"/>
    </xf>
    <xf numFmtId="3" fontId="14" fillId="5" borderId="33" xfId="0" applyNumberFormat="1" applyFont="1" applyFill="1" applyBorder="1"/>
    <xf numFmtId="3" fontId="13" fillId="4" borderId="38" xfId="0" applyNumberFormat="1" applyFont="1" applyFill="1" applyBorder="1"/>
    <xf numFmtId="3" fontId="18" fillId="5" borderId="48" xfId="0" applyNumberFormat="1" applyFont="1" applyFill="1" applyBorder="1"/>
    <xf numFmtId="3" fontId="11" fillId="5" borderId="22" xfId="0" applyNumberFormat="1" applyFont="1" applyFill="1" applyBorder="1" applyAlignment="1"/>
    <xf numFmtId="3" fontId="11" fillId="4" borderId="53" xfId="0" applyNumberFormat="1" applyFont="1" applyFill="1" applyBorder="1" applyAlignment="1">
      <alignment horizontal="right"/>
    </xf>
    <xf numFmtId="3" fontId="11" fillId="2" borderId="63" xfId="0" applyNumberFormat="1" applyFont="1" applyFill="1" applyBorder="1" applyAlignment="1">
      <alignment horizontal="right"/>
    </xf>
    <xf numFmtId="3" fontId="11" fillId="5" borderId="51" xfId="0" applyNumberFormat="1" applyFont="1" applyFill="1" applyBorder="1" applyAlignment="1"/>
    <xf numFmtId="3" fontId="11" fillId="0" borderId="0" xfId="0" applyNumberFormat="1" applyFont="1" applyFill="1" applyBorder="1" applyAlignment="1">
      <alignment horizontal="right"/>
    </xf>
    <xf numFmtId="3" fontId="11" fillId="5" borderId="22" xfId="0" applyNumberFormat="1" applyFont="1" applyFill="1" applyBorder="1" applyAlignment="1">
      <alignment horizontal="right"/>
    </xf>
    <xf numFmtId="3" fontId="11" fillId="5" borderId="51" xfId="0" applyNumberFormat="1" applyFont="1" applyFill="1" applyBorder="1" applyAlignment="1">
      <alignment horizontal="right"/>
    </xf>
    <xf numFmtId="3" fontId="71" fillId="4" borderId="22" xfId="0" applyNumberFormat="1" applyFont="1" applyFill="1" applyBorder="1" applyAlignment="1"/>
    <xf numFmtId="0" fontId="14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3" fontId="14" fillId="4" borderId="12" xfId="0" applyNumberFormat="1" applyFont="1" applyFill="1" applyBorder="1"/>
    <xf numFmtId="3" fontId="14" fillId="4" borderId="2" xfId="0" applyNumberFormat="1" applyFont="1" applyFill="1" applyBorder="1" applyAlignment="1">
      <alignment horizontal="right"/>
    </xf>
    <xf numFmtId="3" fontId="14" fillId="4" borderId="63" xfId="0" applyNumberFormat="1" applyFont="1" applyFill="1" applyBorder="1" applyAlignment="1">
      <alignment horizontal="right"/>
    </xf>
    <xf numFmtId="3" fontId="14" fillId="0" borderId="33" xfId="0" applyNumberFormat="1" applyFont="1" applyFill="1" applyBorder="1"/>
    <xf numFmtId="0" fontId="72" fillId="0" borderId="0" xfId="0" applyFont="1"/>
    <xf numFmtId="3" fontId="11" fillId="4" borderId="6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0" xfId="0" applyNumberFormat="1" applyFont="1" applyBorder="1"/>
    <xf numFmtId="3" fontId="31" fillId="2" borderId="38" xfId="0" applyNumberFormat="1" applyFont="1" applyFill="1" applyBorder="1"/>
    <xf numFmtId="3" fontId="4" fillId="0" borderId="34" xfId="0" applyNumberFormat="1" applyFont="1" applyFill="1" applyBorder="1"/>
    <xf numFmtId="3" fontId="11" fillId="4" borderId="38" xfId="0" applyNumberFormat="1" applyFont="1" applyFill="1" applyBorder="1"/>
    <xf numFmtId="3" fontId="28" fillId="0" borderId="12" xfId="1" applyNumberFormat="1" applyFont="1" applyFill="1" applyBorder="1" applyAlignment="1">
      <alignment horizontal="right"/>
    </xf>
    <xf numFmtId="3" fontId="30" fillId="2" borderId="12" xfId="0" applyNumberFormat="1" applyFont="1" applyFill="1" applyBorder="1" applyAlignment="1">
      <alignment horizontal="right"/>
    </xf>
    <xf numFmtId="3" fontId="30" fillId="2" borderId="53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29" fillId="2" borderId="53" xfId="0" applyNumberFormat="1" applyFont="1" applyFill="1" applyBorder="1" applyAlignment="1">
      <alignment horizontal="right"/>
    </xf>
    <xf numFmtId="3" fontId="28" fillId="0" borderId="50" xfId="1" applyNumberFormat="1" applyFont="1" applyFill="1" applyBorder="1" applyAlignment="1">
      <alignment horizontal="right"/>
    </xf>
    <xf numFmtId="3" fontId="28" fillId="0" borderId="33" xfId="1" applyNumberFormat="1" applyFont="1" applyFill="1" applyBorder="1" applyAlignment="1">
      <alignment horizontal="right"/>
    </xf>
    <xf numFmtId="3" fontId="16" fillId="4" borderId="49" xfId="0" applyNumberFormat="1" applyFont="1" applyFill="1" applyBorder="1"/>
    <xf numFmtId="3" fontId="25" fillId="4" borderId="12" xfId="0" applyNumberFormat="1" applyFont="1" applyFill="1" applyBorder="1" applyAlignment="1"/>
    <xf numFmtId="3" fontId="11" fillId="4" borderId="49" xfId="0" applyNumberFormat="1" applyFont="1" applyFill="1" applyBorder="1"/>
    <xf numFmtId="3" fontId="11" fillId="4" borderId="36" xfId="0" applyNumberFormat="1" applyFont="1" applyFill="1" applyBorder="1"/>
    <xf numFmtId="3" fontId="4" fillId="5" borderId="33" xfId="0" applyNumberFormat="1" applyFont="1" applyFill="1" applyBorder="1"/>
    <xf numFmtId="3" fontId="31" fillId="2" borderId="36" xfId="0" applyNumberFormat="1" applyFont="1" applyFill="1" applyBorder="1"/>
    <xf numFmtId="3" fontId="23" fillId="2" borderId="12" xfId="0" applyNumberFormat="1" applyFont="1" applyFill="1" applyBorder="1" applyAlignment="1"/>
    <xf numFmtId="3" fontId="28" fillId="0" borderId="12" xfId="0" applyNumberFormat="1" applyFont="1" applyFill="1" applyBorder="1" applyAlignment="1">
      <alignment horizontal="right"/>
    </xf>
    <xf numFmtId="3" fontId="28" fillId="5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5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3" fontId="29" fillId="2" borderId="49" xfId="0" applyNumberFormat="1" applyFont="1" applyFill="1" applyBorder="1" applyAlignment="1">
      <alignment horizontal="right"/>
    </xf>
    <xf numFmtId="3" fontId="28" fillId="0" borderId="33" xfId="0" applyNumberFormat="1" applyFont="1" applyFill="1" applyBorder="1" applyAlignment="1">
      <alignment horizontal="right"/>
    </xf>
    <xf numFmtId="3" fontId="23" fillId="0" borderId="22" xfId="1" applyNumberFormat="1" applyFont="1" applyFill="1" applyBorder="1" applyAlignment="1">
      <alignment horizontal="right"/>
    </xf>
    <xf numFmtId="3" fontId="23" fillId="0" borderId="51" xfId="1" applyNumberFormat="1" applyFont="1" applyFill="1" applyBorder="1" applyAlignment="1">
      <alignment horizontal="right"/>
    </xf>
    <xf numFmtId="3" fontId="11" fillId="0" borderId="0" xfId="0" applyNumberFormat="1" applyFont="1" applyBorder="1"/>
    <xf numFmtId="3" fontId="10" fillId="3" borderId="64" xfId="0" applyNumberFormat="1" applyFont="1" applyFill="1" applyBorder="1" applyAlignment="1"/>
    <xf numFmtId="3" fontId="13" fillId="2" borderId="27" xfId="0" applyNumberFormat="1" applyFont="1" applyFill="1" applyBorder="1" applyAlignment="1"/>
    <xf numFmtId="3" fontId="15" fillId="4" borderId="12" xfId="0" applyNumberFormat="1" applyFont="1" applyFill="1" applyBorder="1" applyAlignment="1">
      <alignment horizontal="right"/>
    </xf>
    <xf numFmtId="3" fontId="15" fillId="4" borderId="53" xfId="0" applyNumberFormat="1" applyFont="1" applyFill="1" applyBorder="1" applyAlignment="1">
      <alignment horizontal="right"/>
    </xf>
    <xf numFmtId="3" fontId="4" fillId="0" borderId="12" xfId="0" applyNumberFormat="1" applyFont="1" applyFill="1" applyBorder="1"/>
    <xf numFmtId="3" fontId="4" fillId="0" borderId="34" xfId="0" applyNumberFormat="1" applyFont="1" applyFill="1" applyBorder="1" applyAlignment="1">
      <alignment horizontal="right"/>
    </xf>
    <xf numFmtId="3" fontId="4" fillId="0" borderId="65" xfId="0" applyNumberFormat="1" applyFont="1" applyFill="1" applyBorder="1" applyAlignment="1">
      <alignment horizontal="right" vertical="center" shrinkToFit="1"/>
    </xf>
    <xf numFmtId="3" fontId="0" fillId="0" borderId="13" xfId="0" applyNumberFormat="1" applyFont="1" applyFill="1" applyBorder="1" applyAlignment="1">
      <alignment horizontal="right"/>
    </xf>
    <xf numFmtId="3" fontId="53" fillId="3" borderId="61" xfId="0" applyNumberFormat="1" applyFont="1" applyFill="1" applyBorder="1" applyAlignment="1"/>
    <xf numFmtId="3" fontId="53" fillId="3" borderId="62" xfId="0" applyNumberFormat="1" applyFont="1" applyFill="1" applyBorder="1" applyAlignment="1"/>
    <xf numFmtId="3" fontId="28" fillId="4" borderId="12" xfId="0" applyNumberFormat="1" applyFont="1" applyFill="1" applyBorder="1" applyAlignment="1">
      <alignment horizontal="right"/>
    </xf>
    <xf numFmtId="3" fontId="28" fillId="4" borderId="53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8" fillId="3" borderId="42" xfId="0" applyNumberFormat="1" applyFont="1" applyFill="1" applyBorder="1" applyAlignment="1">
      <alignment horizontal="right"/>
    </xf>
    <xf numFmtId="3" fontId="48" fillId="3" borderId="64" xfId="0" applyNumberFormat="1" applyFont="1" applyFill="1" applyBorder="1" applyAlignment="1">
      <alignment horizontal="right"/>
    </xf>
    <xf numFmtId="3" fontId="29" fillId="2" borderId="18" xfId="0" applyNumberFormat="1" applyFont="1" applyFill="1" applyBorder="1" applyAlignment="1">
      <alignment horizontal="right"/>
    </xf>
    <xf numFmtId="3" fontId="31" fillId="2" borderId="12" xfId="0" applyNumberFormat="1" applyFont="1" applyFill="1" applyBorder="1" applyAlignment="1">
      <alignment horizontal="right"/>
    </xf>
    <xf numFmtId="3" fontId="31" fillId="2" borderId="53" xfId="0" applyNumberFormat="1" applyFont="1" applyFill="1" applyBorder="1" applyAlignment="1">
      <alignment horizontal="right"/>
    </xf>
    <xf numFmtId="3" fontId="28" fillId="5" borderId="2" xfId="0" applyNumberFormat="1" applyFont="1" applyFill="1" applyBorder="1" applyAlignment="1">
      <alignment horizontal="right"/>
    </xf>
    <xf numFmtId="3" fontId="4" fillId="5" borderId="5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right"/>
    </xf>
    <xf numFmtId="3" fontId="4" fillId="5" borderId="12" xfId="0" applyNumberFormat="1" applyFont="1" applyFill="1" applyBorder="1" applyAlignment="1">
      <alignment horizontal="right"/>
    </xf>
    <xf numFmtId="3" fontId="4" fillId="5" borderId="18" xfId="0" applyNumberFormat="1" applyFont="1" applyFill="1" applyBorder="1" applyAlignment="1">
      <alignment horizontal="right"/>
    </xf>
    <xf numFmtId="3" fontId="28" fillId="5" borderId="5" xfId="0" applyNumberFormat="1" applyFont="1" applyFill="1" applyBorder="1" applyAlignment="1">
      <alignment horizontal="right"/>
    </xf>
    <xf numFmtId="3" fontId="28" fillId="5" borderId="18" xfId="0" applyNumberFormat="1" applyFont="1" applyFill="1" applyBorder="1" applyAlignment="1">
      <alignment horizontal="right"/>
    </xf>
    <xf numFmtId="3" fontId="29" fillId="5" borderId="2" xfId="0" applyNumberFormat="1" applyFont="1" applyFill="1" applyBorder="1" applyAlignment="1">
      <alignment horizontal="right"/>
    </xf>
    <xf numFmtId="3" fontId="29" fillId="0" borderId="33" xfId="0" applyNumberFormat="1" applyFont="1" applyFill="1" applyBorder="1" applyAlignment="1">
      <alignment horizontal="right"/>
    </xf>
    <xf numFmtId="3" fontId="23" fillId="0" borderId="2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0" fontId="69" fillId="0" borderId="0" xfId="0" applyFont="1" applyBorder="1"/>
    <xf numFmtId="3" fontId="23" fillId="4" borderId="22" xfId="0" applyNumberFormat="1" applyFont="1" applyFill="1" applyBorder="1" applyAlignment="1">
      <alignment horizontal="right"/>
    </xf>
    <xf numFmtId="3" fontId="4" fillId="0" borderId="14" xfId="0" applyNumberFormat="1" applyFont="1" applyFill="1" applyBorder="1"/>
    <xf numFmtId="3" fontId="10" fillId="3" borderId="64" xfId="0" applyNumberFormat="1" applyFont="1" applyFill="1" applyBorder="1" applyAlignment="1">
      <alignment horizontal="right"/>
    </xf>
    <xf numFmtId="3" fontId="13" fillId="2" borderId="27" xfId="0" applyNumberFormat="1" applyFont="1" applyFill="1" applyBorder="1" applyAlignment="1">
      <alignment horizontal="right"/>
    </xf>
    <xf numFmtId="3" fontId="14" fillId="5" borderId="18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4" fillId="0" borderId="66" xfId="0" applyNumberFormat="1" applyFont="1" applyBorder="1"/>
    <xf numFmtId="3" fontId="38" fillId="0" borderId="34" xfId="0" applyNumberFormat="1" applyFont="1" applyFill="1" applyBorder="1"/>
    <xf numFmtId="3" fontId="47" fillId="0" borderId="0" xfId="0" applyNumberFormat="1" applyFont="1" applyFill="1" applyBorder="1"/>
    <xf numFmtId="3" fontId="47" fillId="0" borderId="0" xfId="0" applyNumberFormat="1" applyFont="1" applyBorder="1"/>
    <xf numFmtId="3" fontId="47" fillId="0" borderId="10" xfId="0" applyNumberFormat="1" applyFont="1" applyFill="1" applyBorder="1"/>
    <xf numFmtId="3" fontId="47" fillId="0" borderId="13" xfId="0" applyNumberFormat="1" applyFont="1" applyFill="1" applyBorder="1"/>
    <xf numFmtId="3" fontId="47" fillId="0" borderId="34" xfId="0" applyNumberFormat="1" applyFont="1" applyFill="1" applyBorder="1"/>
    <xf numFmtId="3" fontId="10" fillId="3" borderId="18" xfId="0" applyNumberFormat="1" applyFont="1" applyFill="1" applyBorder="1" applyAlignment="1"/>
    <xf numFmtId="3" fontId="29" fillId="2" borderId="12" xfId="0" applyNumberFormat="1" applyFont="1" applyFill="1" applyBorder="1" applyAlignment="1"/>
    <xf numFmtId="3" fontId="12" fillId="5" borderId="2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 horizontal="right"/>
    </xf>
    <xf numFmtId="3" fontId="29" fillId="2" borderId="53" xfId="0" applyNumberFormat="1" applyFont="1" applyFill="1" applyBorder="1" applyAlignment="1"/>
    <xf numFmtId="3" fontId="12" fillId="0" borderId="12" xfId="0" applyNumberFormat="1" applyFont="1" applyFill="1" applyBorder="1"/>
    <xf numFmtId="3" fontId="12" fillId="0" borderId="2" xfId="0" applyNumberFormat="1" applyFont="1" applyFill="1" applyBorder="1"/>
    <xf numFmtId="3" fontId="30" fillId="0" borderId="33" xfId="0" applyNumberFormat="1" applyFont="1" applyFill="1" applyBorder="1"/>
    <xf numFmtId="3" fontId="15" fillId="2" borderId="49" xfId="0" applyNumberFormat="1" applyFont="1" applyFill="1" applyBorder="1" applyAlignment="1">
      <alignment horizontal="right"/>
    </xf>
    <xf numFmtId="3" fontId="15" fillId="2" borderId="67" xfId="0" applyNumberFormat="1" applyFont="1" applyFill="1" applyBorder="1" applyAlignment="1">
      <alignment horizontal="right"/>
    </xf>
    <xf numFmtId="3" fontId="34" fillId="2" borderId="12" xfId="0" applyNumberFormat="1" applyFont="1" applyFill="1" applyBorder="1" applyAlignment="1"/>
    <xf numFmtId="3" fontId="34" fillId="2" borderId="53" xfId="0" applyNumberFormat="1" applyFont="1" applyFill="1" applyBorder="1" applyAlignment="1"/>
    <xf numFmtId="3" fontId="38" fillId="0" borderId="12" xfId="0" applyNumberFormat="1" applyFont="1" applyFill="1" applyBorder="1"/>
    <xf numFmtId="3" fontId="38" fillId="0" borderId="33" xfId="0" applyNumberFormat="1" applyFont="1" applyFill="1" applyBorder="1"/>
    <xf numFmtId="3" fontId="33" fillId="4" borderId="12" xfId="0" applyNumberFormat="1" applyFont="1" applyFill="1" applyBorder="1" applyAlignment="1"/>
    <xf numFmtId="3" fontId="47" fillId="0" borderId="18" xfId="0" applyNumberFormat="1" applyFont="1" applyFill="1" applyBorder="1"/>
    <xf numFmtId="3" fontId="47" fillId="0" borderId="12" xfId="0" applyNumberFormat="1" applyFont="1" applyFill="1" applyBorder="1"/>
    <xf numFmtId="3" fontId="47" fillId="0" borderId="33" xfId="0" applyNumberFormat="1" applyFont="1" applyFill="1" applyBorder="1"/>
    <xf numFmtId="3" fontId="37" fillId="0" borderId="33" xfId="0" applyNumberFormat="1" applyFont="1" applyFill="1" applyBorder="1" applyAlignment="1">
      <alignment horizontal="right"/>
    </xf>
    <xf numFmtId="3" fontId="46" fillId="0" borderId="18" xfId="0" applyNumberFormat="1" applyFont="1" applyFill="1" applyBorder="1" applyAlignment="1">
      <alignment horizontal="right"/>
    </xf>
    <xf numFmtId="3" fontId="46" fillId="0" borderId="12" xfId="0" applyNumberFormat="1" applyFont="1" applyFill="1" applyBorder="1" applyAlignment="1">
      <alignment horizontal="right"/>
    </xf>
    <xf numFmtId="3" fontId="11" fillId="2" borderId="36" xfId="0" applyNumberFormat="1" applyFont="1" applyFill="1" applyBorder="1" applyAlignment="1">
      <alignment horizontal="right"/>
    </xf>
    <xf numFmtId="3" fontId="73" fillId="0" borderId="0" xfId="0" applyNumberFormat="1" applyFont="1" applyFill="1" applyBorder="1" applyAlignment="1">
      <alignment horizontal="right"/>
    </xf>
    <xf numFmtId="3" fontId="68" fillId="0" borderId="34" xfId="0" applyNumberFormat="1" applyFont="1" applyBorder="1"/>
    <xf numFmtId="3" fontId="48" fillId="3" borderId="61" xfId="0" applyNumberFormat="1" applyFont="1" applyFill="1" applyBorder="1" applyAlignment="1"/>
    <xf numFmtId="3" fontId="48" fillId="3" borderId="62" xfId="0" applyNumberFormat="1" applyFont="1" applyFill="1" applyBorder="1" applyAlignment="1"/>
    <xf numFmtId="3" fontId="12" fillId="0" borderId="12" xfId="0" applyNumberFormat="1" applyFont="1" applyFill="1" applyBorder="1" applyAlignment="1"/>
    <xf numFmtId="3" fontId="68" fillId="0" borderId="33" xfId="0" applyNumberFormat="1" applyFont="1" applyBorder="1"/>
    <xf numFmtId="3" fontId="70" fillId="0" borderId="22" xfId="0" applyNumberFormat="1" applyFont="1" applyFill="1" applyBorder="1" applyAlignment="1"/>
    <xf numFmtId="3" fontId="70" fillId="0" borderId="51" xfId="0" applyNumberFormat="1" applyFont="1" applyFill="1" applyBorder="1" applyAlignment="1"/>
    <xf numFmtId="3" fontId="14" fillId="0" borderId="22" xfId="0" applyNumberFormat="1" applyFont="1" applyFill="1" applyBorder="1"/>
    <xf numFmtId="3" fontId="4" fillId="5" borderId="14" xfId="1" applyNumberFormat="1" applyFont="1" applyFill="1" applyBorder="1"/>
    <xf numFmtId="3" fontId="29" fillId="2" borderId="18" xfId="0" applyNumberFormat="1" applyFont="1" applyFill="1" applyBorder="1" applyAlignment="1"/>
    <xf numFmtId="3" fontId="29" fillId="2" borderId="27" xfId="0" applyNumberFormat="1" applyFont="1" applyFill="1" applyBorder="1" applyAlignment="1"/>
    <xf numFmtId="3" fontId="4" fillId="0" borderId="12" xfId="0" applyNumberFormat="1" applyFont="1" applyBorder="1"/>
    <xf numFmtId="3" fontId="4" fillId="0" borderId="2" xfId="0" applyNumberFormat="1" applyFont="1" applyBorder="1"/>
    <xf numFmtId="3" fontId="4" fillId="5" borderId="2" xfId="1" applyNumberFormat="1" applyFont="1" applyFill="1" applyBorder="1"/>
    <xf numFmtId="3" fontId="4" fillId="0" borderId="33" xfId="0" applyNumberFormat="1" applyFont="1" applyBorder="1"/>
    <xf numFmtId="3" fontId="4" fillId="5" borderId="2" xfId="0" applyNumberFormat="1" applyFont="1" applyFill="1" applyBorder="1"/>
    <xf numFmtId="4" fontId="68" fillId="0" borderId="0" xfId="0" applyNumberFormat="1" applyFont="1" applyBorder="1" applyAlignment="1"/>
    <xf numFmtId="3" fontId="68" fillId="0" borderId="0" xfId="0" applyNumberFormat="1" applyFont="1" applyBorder="1" applyAlignment="1"/>
    <xf numFmtId="0" fontId="4" fillId="0" borderId="68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left"/>
    </xf>
    <xf numFmtId="0" fontId="68" fillId="0" borderId="1" xfId="0" applyFont="1" applyBorder="1" applyAlignment="1"/>
    <xf numFmtId="0" fontId="68" fillId="0" borderId="0" xfId="0" applyFont="1" applyBorder="1" applyAlignment="1"/>
    <xf numFmtId="0" fontId="17" fillId="4" borderId="12" xfId="0" applyFont="1" applyFill="1" applyBorder="1" applyAlignment="1">
      <alignment horizontal="center"/>
    </xf>
    <xf numFmtId="0" fontId="17" fillId="4" borderId="4" xfId="0" applyFont="1" applyFill="1" applyBorder="1" applyAlignment="1"/>
    <xf numFmtId="0" fontId="68" fillId="4" borderId="16" xfId="0" applyFont="1" applyFill="1" applyBorder="1" applyAlignment="1"/>
    <xf numFmtId="0" fontId="68" fillId="4" borderId="37" xfId="0" applyFont="1" applyFill="1" applyBorder="1" applyAlignment="1"/>
    <xf numFmtId="49" fontId="17" fillId="4" borderId="4" xfId="0" applyNumberFormat="1" applyFont="1" applyFill="1" applyBorder="1" applyAlignment="1">
      <alignment horizontal="left"/>
    </xf>
    <xf numFmtId="49" fontId="17" fillId="4" borderId="16" xfId="0" applyNumberFormat="1" applyFont="1" applyFill="1" applyBorder="1" applyAlignment="1">
      <alignment horizontal="left"/>
    </xf>
    <xf numFmtId="49" fontId="17" fillId="4" borderId="37" xfId="0" applyNumberFormat="1" applyFont="1" applyFill="1" applyBorder="1" applyAlignment="1">
      <alignment horizontal="left"/>
    </xf>
    <xf numFmtId="16" fontId="17" fillId="4" borderId="33" xfId="0" applyNumberFormat="1" applyFont="1" applyFill="1" applyBorder="1" applyAlignment="1">
      <alignment horizontal="center"/>
    </xf>
    <xf numFmtId="0" fontId="17" fillId="4" borderId="17" xfId="0" applyFont="1" applyFill="1" applyBorder="1" applyAlignment="1"/>
    <xf numFmtId="0" fontId="68" fillId="4" borderId="52" xfId="0" applyFont="1" applyFill="1" applyBorder="1" applyAlignment="1"/>
    <xf numFmtId="0" fontId="68" fillId="4" borderId="41" xfId="0" applyFont="1" applyFill="1" applyBorder="1" applyAlignment="1"/>
    <xf numFmtId="3" fontId="74" fillId="0" borderId="0" xfId="0" applyNumberFormat="1" applyFont="1" applyBorder="1" applyAlignment="1"/>
    <xf numFmtId="3" fontId="10" fillId="0" borderId="0" xfId="0" applyNumberFormat="1" applyFont="1" applyFill="1" applyBorder="1"/>
    <xf numFmtId="0" fontId="11" fillId="6" borderId="69" xfId="0" applyFont="1" applyFill="1" applyBorder="1" applyAlignment="1">
      <alignment horizontal="left"/>
    </xf>
    <xf numFmtId="0" fontId="74" fillId="6" borderId="66" xfId="0" applyFont="1" applyFill="1" applyBorder="1" applyAlignment="1"/>
    <xf numFmtId="0" fontId="16" fillId="4" borderId="49" xfId="0" applyFont="1" applyFill="1" applyBorder="1" applyAlignment="1">
      <alignment horizontal="center"/>
    </xf>
    <xf numFmtId="0" fontId="16" fillId="4" borderId="45" xfId="0" applyFont="1" applyFill="1" applyBorder="1" applyAlignment="1"/>
    <xf numFmtId="0" fontId="74" fillId="4" borderId="55" xfId="0" applyFont="1" applyFill="1" applyBorder="1" applyAlignment="1"/>
    <xf numFmtId="0" fontId="74" fillId="4" borderId="70" xfId="0" applyFont="1" applyFill="1" applyBorder="1" applyAlignment="1"/>
    <xf numFmtId="3" fontId="18" fillId="5" borderId="10" xfId="0" applyNumberFormat="1" applyFont="1" applyFill="1" applyBorder="1" applyAlignment="1">
      <alignment shrinkToFit="1"/>
    </xf>
    <xf numFmtId="3" fontId="13" fillId="5" borderId="21" xfId="0" applyNumberFormat="1" applyFont="1" applyFill="1" applyBorder="1" applyAlignment="1">
      <alignment shrinkToFit="1"/>
    </xf>
    <xf numFmtId="3" fontId="18" fillId="5" borderId="10" xfId="0" applyNumberFormat="1" applyFont="1" applyFill="1" applyBorder="1" applyAlignment="1"/>
    <xf numFmtId="3" fontId="18" fillId="5" borderId="29" xfId="0" applyNumberFormat="1" applyFont="1" applyFill="1" applyBorder="1" applyAlignment="1"/>
    <xf numFmtId="3" fontId="18" fillId="5" borderId="13" xfId="0" applyNumberFormat="1" applyFont="1" applyFill="1" applyBorder="1" applyAlignment="1">
      <alignment horizontal="right"/>
    </xf>
    <xf numFmtId="3" fontId="18" fillId="5" borderId="13" xfId="0" applyNumberFormat="1" applyFont="1" applyFill="1" applyBorder="1" applyAlignment="1"/>
    <xf numFmtId="3" fontId="18" fillId="0" borderId="10" xfId="0" applyNumberFormat="1" applyFont="1" applyFill="1" applyBorder="1" applyAlignment="1"/>
    <xf numFmtId="3" fontId="18" fillId="0" borderId="40" xfId="0" applyNumberFormat="1" applyFont="1" applyFill="1" applyBorder="1" applyAlignment="1"/>
    <xf numFmtId="3" fontId="18" fillId="5" borderId="40" xfId="0" applyNumberFormat="1" applyFont="1" applyFill="1" applyBorder="1" applyAlignment="1"/>
    <xf numFmtId="3" fontId="13" fillId="2" borderId="71" xfId="0" applyNumberFormat="1" applyFont="1" applyFill="1" applyBorder="1" applyAlignment="1">
      <alignment horizontal="right"/>
    </xf>
    <xf numFmtId="3" fontId="13" fillId="2" borderId="66" xfId="0" applyNumberFormat="1" applyFont="1" applyFill="1" applyBorder="1" applyAlignment="1">
      <alignment horizontal="right"/>
    </xf>
    <xf numFmtId="3" fontId="13" fillId="2" borderId="72" xfId="0" applyNumberFormat="1" applyFont="1" applyFill="1" applyBorder="1" applyAlignment="1">
      <alignment horizontal="right"/>
    </xf>
    <xf numFmtId="3" fontId="65" fillId="4" borderId="13" xfId="0" applyNumberFormat="1" applyFont="1" applyFill="1" applyBorder="1"/>
    <xf numFmtId="3" fontId="43" fillId="4" borderId="22" xfId="0" applyNumberFormat="1" applyFont="1" applyFill="1" applyBorder="1"/>
    <xf numFmtId="3" fontId="65" fillId="4" borderId="22" xfId="0" applyNumberFormat="1" applyFont="1" applyFill="1" applyBorder="1"/>
    <xf numFmtId="3" fontId="65" fillId="4" borderId="34" xfId="0" applyNumberFormat="1" applyFont="1" applyFill="1" applyBorder="1" applyAlignment="1"/>
    <xf numFmtId="3" fontId="13" fillId="6" borderId="71" xfId="0" applyNumberFormat="1" applyFont="1" applyFill="1" applyBorder="1"/>
    <xf numFmtId="3" fontId="13" fillId="6" borderId="72" xfId="0" applyNumberFormat="1" applyFont="1" applyFill="1" applyBorder="1"/>
    <xf numFmtId="0" fontId="69" fillId="2" borderId="11" xfId="0" applyFont="1" applyFill="1" applyBorder="1" applyAlignment="1">
      <alignment horizontal="center" vertical="center" wrapText="1"/>
    </xf>
    <xf numFmtId="3" fontId="18" fillId="5" borderId="18" xfId="0" applyNumberFormat="1" applyFont="1" applyFill="1" applyBorder="1" applyAlignment="1"/>
    <xf numFmtId="3" fontId="18" fillId="5" borderId="12" xfId="0" applyNumberFormat="1" applyFont="1" applyFill="1" applyBorder="1" applyAlignment="1"/>
    <xf numFmtId="3" fontId="18" fillId="0" borderId="18" xfId="0" applyNumberFormat="1" applyFont="1" applyFill="1" applyBorder="1" applyAlignment="1"/>
    <xf numFmtId="3" fontId="18" fillId="0" borderId="5" xfId="0" applyNumberFormat="1" applyFont="1" applyFill="1" applyBorder="1" applyAlignment="1"/>
    <xf numFmtId="3" fontId="13" fillId="2" borderId="73" xfId="0" applyNumberFormat="1" applyFont="1" applyFill="1" applyBorder="1" applyAlignment="1">
      <alignment horizontal="right"/>
    </xf>
    <xf numFmtId="0" fontId="0" fillId="0" borderId="0" xfId="0" applyAlignment="1"/>
    <xf numFmtId="0" fontId="4" fillId="0" borderId="4" xfId="0" applyFont="1" applyBorder="1" applyAlignment="1">
      <alignment wrapText="1"/>
    </xf>
    <xf numFmtId="0" fontId="14" fillId="0" borderId="19" xfId="0" applyFont="1" applyFill="1" applyBorder="1"/>
    <xf numFmtId="3" fontId="10" fillId="3" borderId="74" xfId="0" applyNumberFormat="1" applyFont="1" applyFill="1" applyBorder="1" applyAlignment="1"/>
    <xf numFmtId="3" fontId="11" fillId="0" borderId="13" xfId="0" applyNumberFormat="1" applyFont="1" applyFill="1" applyBorder="1" applyAlignment="1"/>
    <xf numFmtId="3" fontId="11" fillId="5" borderId="13" xfId="0" applyNumberFormat="1" applyFont="1" applyFill="1" applyBorder="1" applyAlignment="1"/>
    <xf numFmtId="3" fontId="13" fillId="2" borderId="13" xfId="0" applyNumberFormat="1" applyFont="1" applyFill="1" applyBorder="1"/>
    <xf numFmtId="3" fontId="11" fillId="0" borderId="13" xfId="0" applyNumberFormat="1" applyFont="1" applyFill="1" applyBorder="1"/>
    <xf numFmtId="3" fontId="11" fillId="0" borderId="13" xfId="0" applyNumberFormat="1" applyFont="1" applyFill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4" fillId="0" borderId="34" xfId="0" applyFont="1" applyFill="1" applyBorder="1"/>
    <xf numFmtId="3" fontId="4" fillId="5" borderId="13" xfId="0" applyNumberFormat="1" applyFont="1" applyFill="1" applyBorder="1" applyAlignment="1">
      <alignment horizontal="right"/>
    </xf>
    <xf numFmtId="3" fontId="11" fillId="4" borderId="13" xfId="0" applyNumberFormat="1" applyFont="1" applyFill="1" applyBorder="1" applyAlignment="1"/>
    <xf numFmtId="3" fontId="11" fillId="4" borderId="13" xfId="0" applyNumberFormat="1" applyFont="1" applyFill="1" applyBorder="1"/>
    <xf numFmtId="3" fontId="11" fillId="5" borderId="13" xfId="0" applyNumberFormat="1" applyFont="1" applyFill="1" applyBorder="1"/>
    <xf numFmtId="3" fontId="11" fillId="5" borderId="13" xfId="0" applyNumberFormat="1" applyFont="1" applyFill="1" applyBorder="1" applyAlignment="1">
      <alignment horizontal="right"/>
    </xf>
    <xf numFmtId="3" fontId="14" fillId="4" borderId="16" xfId="0" applyNumberFormat="1" applyFont="1" applyFill="1" applyBorder="1" applyAlignment="1">
      <alignment horizontal="right" wrapText="1"/>
    </xf>
    <xf numFmtId="3" fontId="14" fillId="5" borderId="16" xfId="0" applyNumberFormat="1" applyFont="1" applyFill="1" applyBorder="1" applyAlignment="1">
      <alignment horizontal="right" wrapText="1"/>
    </xf>
    <xf numFmtId="3" fontId="13" fillId="2" borderId="16" xfId="0" applyNumberFormat="1" applyFont="1" applyFill="1" applyBorder="1" applyAlignment="1">
      <alignment horizontal="right" wrapText="1"/>
    </xf>
    <xf numFmtId="0" fontId="4" fillId="0" borderId="16" xfId="0" applyFont="1" applyFill="1" applyBorder="1"/>
    <xf numFmtId="0" fontId="4" fillId="0" borderId="16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0" fontId="4" fillId="5" borderId="34" xfId="0" applyFont="1" applyFill="1" applyBorder="1"/>
    <xf numFmtId="3" fontId="4" fillId="0" borderId="13" xfId="0" applyNumberFormat="1" applyFont="1" applyFill="1" applyBorder="1" applyAlignment="1"/>
    <xf numFmtId="3" fontId="4" fillId="5" borderId="13" xfId="0" applyNumberFormat="1" applyFont="1" applyFill="1" applyBorder="1"/>
    <xf numFmtId="0" fontId="4" fillId="0" borderId="13" xfId="0" applyFont="1" applyFill="1" applyBorder="1"/>
    <xf numFmtId="0" fontId="4" fillId="5" borderId="13" xfId="0" applyFont="1" applyFill="1" applyBorder="1"/>
    <xf numFmtId="0" fontId="4" fillId="0" borderId="14" xfId="0" applyFont="1" applyFill="1" applyBorder="1"/>
    <xf numFmtId="3" fontId="4" fillId="5" borderId="0" xfId="0" applyNumberFormat="1" applyFont="1" applyFill="1" applyBorder="1"/>
    <xf numFmtId="0" fontId="11" fillId="4" borderId="45" xfId="0" applyFont="1" applyFill="1" applyBorder="1"/>
    <xf numFmtId="0" fontId="4" fillId="5" borderId="17" xfId="0" applyFont="1" applyFill="1" applyBorder="1"/>
    <xf numFmtId="3" fontId="14" fillId="0" borderId="63" xfId="0" applyNumberFormat="1" applyFont="1" applyFill="1" applyBorder="1" applyAlignment="1">
      <alignment horizontal="right"/>
    </xf>
    <xf numFmtId="3" fontId="13" fillId="2" borderId="22" xfId="0" applyNumberFormat="1" applyFont="1" applyFill="1" applyBorder="1" applyAlignment="1">
      <alignment horizontal="right" wrapText="1"/>
    </xf>
    <xf numFmtId="3" fontId="4" fillId="5" borderId="12" xfId="0" applyNumberFormat="1" applyFont="1" applyFill="1" applyBorder="1" applyAlignment="1">
      <alignment horizontal="right"/>
    </xf>
    <xf numFmtId="3" fontId="14" fillId="5" borderId="22" xfId="0" applyNumberFormat="1" applyFont="1" applyFill="1" applyBorder="1" applyAlignment="1">
      <alignment horizontal="right" wrapText="1"/>
    </xf>
    <xf numFmtId="3" fontId="4" fillId="4" borderId="12" xfId="0" applyNumberFormat="1" applyFont="1" applyFill="1" applyBorder="1" applyAlignment="1">
      <alignment horizontal="right"/>
    </xf>
    <xf numFmtId="3" fontId="14" fillId="4" borderId="22" xfId="0" applyNumberFormat="1" applyFont="1" applyFill="1" applyBorder="1" applyAlignment="1">
      <alignment horizontal="right" wrapText="1"/>
    </xf>
    <xf numFmtId="0" fontId="4" fillId="5" borderId="33" xfId="0" applyFont="1" applyFill="1" applyBorder="1"/>
    <xf numFmtId="3" fontId="11" fillId="2" borderId="13" xfId="0" applyNumberFormat="1" applyFont="1" applyFill="1" applyBorder="1" applyAlignment="1"/>
    <xf numFmtId="0" fontId="4" fillId="0" borderId="40" xfId="0" applyFont="1" applyFill="1" applyBorder="1"/>
    <xf numFmtId="3" fontId="4" fillId="0" borderId="41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4" fillId="0" borderId="12" xfId="0" applyFont="1" applyFill="1" applyBorder="1"/>
    <xf numFmtId="3" fontId="13" fillId="2" borderId="22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/>
    </xf>
    <xf numFmtId="0" fontId="16" fillId="4" borderId="55" xfId="0" applyFont="1" applyFill="1" applyBorder="1"/>
    <xf numFmtId="16" fontId="4" fillId="0" borderId="12" xfId="0" applyNumberFormat="1" applyFont="1" applyFill="1" applyBorder="1" applyAlignment="1">
      <alignment horizontal="center"/>
    </xf>
    <xf numFmtId="3" fontId="4" fillId="5" borderId="32" xfId="0" applyNumberFormat="1" applyFont="1" applyFill="1" applyBorder="1" applyAlignment="1"/>
    <xf numFmtId="3" fontId="4" fillId="5" borderId="13" xfId="0" applyNumberFormat="1" applyFont="1" applyFill="1" applyBorder="1" applyAlignment="1"/>
    <xf numFmtId="3" fontId="4" fillId="0" borderId="16" xfId="0" applyNumberFormat="1" applyFont="1" applyFill="1" applyBorder="1" applyAlignment="1"/>
    <xf numFmtId="3" fontId="21" fillId="0" borderId="37" xfId="0" applyNumberFormat="1" applyFont="1" applyBorder="1"/>
    <xf numFmtId="3" fontId="21" fillId="0" borderId="16" xfId="0" applyNumberFormat="1" applyFont="1" applyBorder="1"/>
    <xf numFmtId="3" fontId="14" fillId="5" borderId="4" xfId="0" applyNumberFormat="1" applyFont="1" applyFill="1" applyBorder="1" applyAlignment="1"/>
    <xf numFmtId="3" fontId="4" fillId="5" borderId="0" xfId="0" applyNumberFormat="1" applyFont="1" applyFill="1" applyBorder="1" applyAlignment="1">
      <alignment horizontal="right"/>
    </xf>
    <xf numFmtId="3" fontId="25" fillId="5" borderId="14" xfId="0" applyNumberFormat="1" applyFont="1" applyFill="1" applyBorder="1" applyAlignment="1"/>
    <xf numFmtId="3" fontId="34" fillId="5" borderId="14" xfId="0" applyNumberFormat="1" applyFont="1" applyFill="1" applyBorder="1" applyAlignment="1"/>
    <xf numFmtId="0" fontId="13" fillId="2" borderId="38" xfId="0" applyFont="1" applyFill="1" applyBorder="1"/>
    <xf numFmtId="3" fontId="23" fillId="5" borderId="14" xfId="0" applyNumberFormat="1" applyFont="1" applyFill="1" applyBorder="1" applyAlignment="1"/>
    <xf numFmtId="0" fontId="11" fillId="4" borderId="38" xfId="0" applyFont="1" applyFill="1" applyBorder="1"/>
    <xf numFmtId="0" fontId="68" fillId="0" borderId="13" xfId="0" applyFont="1" applyFill="1" applyBorder="1" applyAlignment="1">
      <alignment horizontal="left"/>
    </xf>
    <xf numFmtId="0" fontId="68" fillId="0" borderId="4" xfId="0" applyFont="1" applyFill="1" applyBorder="1" applyAlignment="1">
      <alignment horizontal="left" wrapText="1"/>
    </xf>
    <xf numFmtId="3" fontId="16" fillId="4" borderId="55" xfId="0" applyNumberFormat="1" applyFont="1" applyFill="1" applyBorder="1"/>
    <xf numFmtId="3" fontId="15" fillId="2" borderId="5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10" fillId="3" borderId="75" xfId="0" applyNumberFormat="1" applyFont="1" applyFill="1" applyBorder="1" applyAlignment="1"/>
    <xf numFmtId="3" fontId="13" fillId="2" borderId="37" xfId="0" applyNumberFormat="1" applyFont="1" applyFill="1" applyBorder="1" applyAlignment="1"/>
    <xf numFmtId="3" fontId="14" fillId="5" borderId="37" xfId="0" applyNumberFormat="1" applyFont="1" applyFill="1" applyBorder="1" applyAlignment="1"/>
    <xf numFmtId="3" fontId="13" fillId="4" borderId="37" xfId="0" applyNumberFormat="1" applyFont="1" applyFill="1" applyBorder="1" applyAlignment="1">
      <alignment horizontal="right"/>
    </xf>
    <xf numFmtId="3" fontId="14" fillId="0" borderId="37" xfId="0" applyNumberFormat="1" applyFont="1" applyFill="1" applyBorder="1" applyAlignment="1">
      <alignment horizontal="right"/>
    </xf>
    <xf numFmtId="3" fontId="14" fillId="5" borderId="37" xfId="0" applyNumberFormat="1" applyFont="1" applyFill="1" applyBorder="1" applyAlignment="1">
      <alignment horizontal="right"/>
    </xf>
    <xf numFmtId="3" fontId="14" fillId="4" borderId="37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5" fillId="2" borderId="3" xfId="0" applyNumberFormat="1" applyFont="1" applyFill="1" applyBorder="1" applyAlignment="1">
      <alignment horizontal="right"/>
    </xf>
    <xf numFmtId="3" fontId="14" fillId="5" borderId="41" xfId="0" applyNumberFormat="1" applyFont="1" applyFill="1" applyBorder="1" applyAlignment="1">
      <alignment horizontal="right"/>
    </xf>
    <xf numFmtId="3" fontId="10" fillId="3" borderId="29" xfId="0" applyNumberFormat="1" applyFont="1" applyFill="1" applyBorder="1" applyAlignment="1">
      <alignment horizontal="right" vertical="center" wrapText="1"/>
    </xf>
    <xf numFmtId="3" fontId="4" fillId="5" borderId="12" xfId="0" applyNumberFormat="1" applyFont="1" applyFill="1" applyBorder="1" applyAlignment="1"/>
    <xf numFmtId="3" fontId="0" fillId="2" borderId="22" xfId="0" applyNumberFormat="1" applyFill="1" applyBorder="1" applyAlignment="1">
      <alignment horizontal="right"/>
    </xf>
    <xf numFmtId="3" fontId="13" fillId="2" borderId="22" xfId="0" applyNumberFormat="1" applyFont="1" applyFill="1" applyBorder="1" applyAlignment="1">
      <alignment horizontal="right"/>
    </xf>
    <xf numFmtId="3" fontId="0" fillId="4" borderId="22" xfId="0" applyNumberFormat="1" applyFill="1" applyBorder="1" applyAlignment="1">
      <alignment horizontal="right"/>
    </xf>
    <xf numFmtId="3" fontId="13" fillId="4" borderId="22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4" fillId="5" borderId="33" xfId="0" applyNumberFormat="1" applyFont="1" applyFill="1" applyBorder="1" applyAlignment="1">
      <alignment horizontal="right"/>
    </xf>
    <xf numFmtId="3" fontId="14" fillId="5" borderId="43" xfId="0" applyNumberFormat="1" applyFont="1" applyFill="1" applyBorder="1" applyAlignment="1">
      <alignment horizontal="right" wrapText="1"/>
    </xf>
    <xf numFmtId="3" fontId="69" fillId="2" borderId="2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/>
    <xf numFmtId="3" fontId="4" fillId="4" borderId="14" xfId="0" applyNumberFormat="1" applyFont="1" applyFill="1" applyBorder="1" applyAlignment="1">
      <alignment horizontal="right"/>
    </xf>
    <xf numFmtId="3" fontId="50" fillId="2" borderId="44" xfId="0" applyNumberFormat="1" applyFont="1" applyFill="1" applyBorder="1" applyAlignment="1">
      <alignment horizontal="right"/>
    </xf>
    <xf numFmtId="3" fontId="50" fillId="2" borderId="36" xfId="0" applyNumberFormat="1" applyFont="1" applyFill="1" applyBorder="1" applyAlignment="1">
      <alignment horizontal="right"/>
    </xf>
    <xf numFmtId="3" fontId="43" fillId="2" borderId="38" xfId="0" applyNumberFormat="1" applyFont="1" applyFill="1" applyBorder="1" applyAlignment="1">
      <alignment horizontal="right"/>
    </xf>
    <xf numFmtId="3" fontId="43" fillId="2" borderId="36" xfId="0" applyNumberFormat="1" applyFont="1" applyFill="1" applyBorder="1" applyAlignment="1">
      <alignment horizontal="right"/>
    </xf>
    <xf numFmtId="3" fontId="25" fillId="2" borderId="32" xfId="0" applyNumberFormat="1" applyFont="1" applyFill="1" applyBorder="1" applyAlignment="1"/>
    <xf numFmtId="3" fontId="23" fillId="2" borderId="16" xfId="0" applyNumberFormat="1" applyFont="1" applyFill="1" applyBorder="1" applyAlignment="1"/>
    <xf numFmtId="3" fontId="43" fillId="2" borderId="13" xfId="0" applyNumberFormat="1" applyFont="1" applyFill="1" applyBorder="1" applyAlignment="1">
      <alignment horizontal="right"/>
    </xf>
    <xf numFmtId="3" fontId="43" fillId="2" borderId="22" xfId="0" applyNumberFormat="1" applyFont="1" applyFill="1" applyBorder="1" applyAlignment="1">
      <alignment horizontal="right"/>
    </xf>
    <xf numFmtId="49" fontId="44" fillId="5" borderId="2" xfId="0" applyNumberFormat="1" applyFont="1" applyFill="1" applyBorder="1" applyAlignment="1">
      <alignment horizontal="center"/>
    </xf>
    <xf numFmtId="3" fontId="25" fillId="5" borderId="65" xfId="0" applyNumberFormat="1" applyFont="1" applyFill="1" applyBorder="1" applyAlignment="1"/>
    <xf numFmtId="3" fontId="25" fillId="5" borderId="63" xfId="0" applyNumberFormat="1" applyFont="1" applyFill="1" applyBorder="1" applyAlignment="1"/>
    <xf numFmtId="3" fontId="23" fillId="5" borderId="19" xfId="0" applyNumberFormat="1" applyFont="1" applyFill="1" applyBorder="1" applyAlignment="1"/>
    <xf numFmtId="3" fontId="43" fillId="5" borderId="14" xfId="0" applyNumberFormat="1" applyFont="1" applyFill="1" applyBorder="1" applyAlignment="1">
      <alignment horizontal="right"/>
    </xf>
    <xf numFmtId="3" fontId="43" fillId="5" borderId="63" xfId="0" applyNumberFormat="1" applyFont="1" applyFill="1" applyBorder="1" applyAlignment="1">
      <alignment horizontal="right"/>
    </xf>
    <xf numFmtId="3" fontId="36" fillId="0" borderId="34" xfId="0" applyNumberFormat="1" applyFont="1" applyFill="1" applyBorder="1" applyAlignment="1">
      <alignment horizontal="left"/>
    </xf>
    <xf numFmtId="3" fontId="28" fillId="0" borderId="35" xfId="0" applyNumberFormat="1" applyFont="1" applyFill="1" applyBorder="1" applyAlignment="1">
      <alignment horizontal="right"/>
    </xf>
    <xf numFmtId="0" fontId="4" fillId="0" borderId="52" xfId="0" applyFont="1" applyFill="1" applyBorder="1"/>
    <xf numFmtId="3" fontId="27" fillId="0" borderId="35" xfId="0" applyNumberFormat="1" applyFont="1" applyFill="1" applyBorder="1" applyAlignment="1">
      <alignment horizontal="right"/>
    </xf>
    <xf numFmtId="3" fontId="27" fillId="0" borderId="34" xfId="1" applyNumberFormat="1" applyFont="1" applyFill="1" applyBorder="1" applyAlignment="1">
      <alignment horizontal="right"/>
    </xf>
    <xf numFmtId="3" fontId="27" fillId="0" borderId="51" xfId="1" applyNumberFormat="1" applyFont="1" applyFill="1" applyBorder="1" applyAlignment="1">
      <alignment horizontal="right"/>
    </xf>
    <xf numFmtId="49" fontId="4" fillId="0" borderId="15" xfId="0" applyNumberFormat="1" applyFont="1" applyFill="1" applyBorder="1"/>
    <xf numFmtId="0" fontId="43" fillId="4" borderId="55" xfId="0" applyFont="1" applyFill="1" applyBorder="1"/>
    <xf numFmtId="0" fontId="11" fillId="4" borderId="55" xfId="0" applyFont="1" applyFill="1" applyBorder="1"/>
    <xf numFmtId="3" fontId="16" fillId="4" borderId="44" xfId="0" applyNumberFormat="1" applyFont="1" applyFill="1" applyBorder="1"/>
    <xf numFmtId="165" fontId="60" fillId="4" borderId="12" xfId="0" applyNumberFormat="1" applyFont="1" applyFill="1" applyBorder="1" applyAlignment="1">
      <alignment horizontal="center"/>
    </xf>
    <xf numFmtId="3" fontId="34" fillId="4" borderId="16" xfId="0" applyNumberFormat="1" applyFont="1" applyFill="1" applyBorder="1" applyAlignment="1"/>
    <xf numFmtId="3" fontId="25" fillId="4" borderId="32" xfId="0" applyNumberFormat="1" applyFont="1" applyFill="1" applyBorder="1" applyAlignment="1"/>
    <xf numFmtId="165" fontId="60" fillId="5" borderId="2" xfId="0" applyNumberFormat="1" applyFont="1" applyFill="1" applyBorder="1" applyAlignment="1">
      <alignment horizontal="center"/>
    </xf>
    <xf numFmtId="3" fontId="34" fillId="5" borderId="65" xfId="0" applyNumberFormat="1" applyFont="1" applyFill="1" applyBorder="1" applyAlignment="1"/>
    <xf numFmtId="3" fontId="34" fillId="5" borderId="19" xfId="0" applyNumberFormat="1" applyFont="1" applyFill="1" applyBorder="1" applyAlignment="1"/>
    <xf numFmtId="49" fontId="35" fillId="5" borderId="34" xfId="0" applyNumberFormat="1" applyFont="1" applyFill="1" applyBorder="1"/>
    <xf numFmtId="3" fontId="36" fillId="5" borderId="34" xfId="0" applyNumberFormat="1" applyFont="1" applyFill="1" applyBorder="1" applyAlignment="1">
      <alignment horizontal="left"/>
    </xf>
    <xf numFmtId="0" fontId="4" fillId="5" borderId="35" xfId="0" applyFont="1" applyFill="1" applyBorder="1"/>
    <xf numFmtId="0" fontId="4" fillId="5" borderId="52" xfId="0" applyFont="1" applyFill="1" applyBorder="1"/>
    <xf numFmtId="3" fontId="17" fillId="5" borderId="35" xfId="0" applyNumberFormat="1" applyFont="1" applyFill="1" applyBorder="1"/>
    <xf numFmtId="3" fontId="43" fillId="2" borderId="16" xfId="0" applyNumberFormat="1" applyFont="1" applyFill="1" applyBorder="1" applyAlignment="1">
      <alignment horizontal="right"/>
    </xf>
    <xf numFmtId="3" fontId="43" fillId="5" borderId="19" xfId="0" applyNumberFormat="1" applyFont="1" applyFill="1" applyBorder="1" applyAlignment="1">
      <alignment horizontal="right"/>
    </xf>
    <xf numFmtId="3" fontId="25" fillId="4" borderId="16" xfId="0" applyNumberFormat="1" applyFont="1" applyFill="1" applyBorder="1" applyAlignment="1"/>
    <xf numFmtId="3" fontId="25" fillId="5" borderId="19" xfId="0" applyNumberFormat="1" applyFont="1" applyFill="1" applyBorder="1" applyAlignment="1"/>
    <xf numFmtId="3" fontId="21" fillId="0" borderId="13" xfId="0" applyNumberFormat="1" applyFont="1" applyBorder="1"/>
    <xf numFmtId="3" fontId="28" fillId="0" borderId="63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3" fontId="4" fillId="5" borderId="0" xfId="0" applyNumberFormat="1" applyFont="1" applyFill="1" applyBorder="1" applyAlignment="1"/>
    <xf numFmtId="3" fontId="21" fillId="0" borderId="0" xfId="0" applyNumberFormat="1" applyFont="1" applyBorder="1"/>
    <xf numFmtId="49" fontId="4" fillId="0" borderId="13" xfId="0" applyNumberFormat="1" applyFont="1" applyFill="1" applyBorder="1"/>
    <xf numFmtId="0" fontId="4" fillId="0" borderId="53" xfId="0" applyFont="1" applyFill="1" applyBorder="1" applyAlignment="1">
      <alignment wrapText="1"/>
    </xf>
    <xf numFmtId="49" fontId="4" fillId="0" borderId="17" xfId="0" applyNumberFormat="1" applyFont="1" applyFill="1" applyBorder="1"/>
    <xf numFmtId="0" fontId="4" fillId="0" borderId="54" xfId="0" applyFont="1" applyFill="1" applyBorder="1" applyAlignment="1">
      <alignment wrapText="1"/>
    </xf>
    <xf numFmtId="3" fontId="14" fillId="4" borderId="19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25" fillId="2" borderId="22" xfId="0" applyNumberFormat="1" applyFont="1" applyFill="1" applyBorder="1" applyAlignment="1">
      <alignment horizontal="right"/>
    </xf>
    <xf numFmtId="3" fontId="25" fillId="5" borderId="63" xfId="0" applyNumberFormat="1" applyFont="1" applyFill="1" applyBorder="1" applyAlignment="1">
      <alignment horizontal="right"/>
    </xf>
    <xf numFmtId="3" fontId="34" fillId="4" borderId="22" xfId="0" applyNumberFormat="1" applyFont="1" applyFill="1" applyBorder="1" applyAlignment="1">
      <alignment horizontal="right"/>
    </xf>
    <xf numFmtId="3" fontId="34" fillId="5" borderId="63" xfId="0" applyNumberFormat="1" applyFont="1" applyFill="1" applyBorder="1" applyAlignment="1">
      <alignment horizontal="right"/>
    </xf>
    <xf numFmtId="3" fontId="4" fillId="5" borderId="51" xfId="0" applyNumberFormat="1" applyFont="1" applyFill="1" applyBorder="1" applyAlignment="1">
      <alignment horizontal="right"/>
    </xf>
    <xf numFmtId="3" fontId="43" fillId="2" borderId="55" xfId="0" applyNumberFormat="1" applyFont="1" applyFill="1" applyBorder="1" applyAlignment="1">
      <alignment horizontal="right"/>
    </xf>
    <xf numFmtId="3" fontId="21" fillId="0" borderId="53" xfId="0" applyNumberFormat="1" applyFont="1" applyBorder="1"/>
    <xf numFmtId="3" fontId="27" fillId="0" borderId="52" xfId="1" applyNumberFormat="1" applyFont="1" applyFill="1" applyBorder="1" applyAlignment="1">
      <alignment horizontal="right"/>
    </xf>
    <xf numFmtId="3" fontId="21" fillId="0" borderId="34" xfId="0" applyNumberFormat="1" applyFont="1" applyBorder="1"/>
    <xf numFmtId="3" fontId="21" fillId="0" borderId="54" xfId="0" applyNumberFormat="1" applyFont="1" applyBorder="1"/>
    <xf numFmtId="3" fontId="17" fillId="0" borderId="34" xfId="0" applyNumberFormat="1" applyFont="1" applyFill="1" applyBorder="1"/>
    <xf numFmtId="3" fontId="4" fillId="0" borderId="12" xfId="0" applyNumberFormat="1" applyFont="1" applyFill="1" applyBorder="1" applyAlignment="1">
      <alignment horizontal="right" shrinkToFit="1"/>
    </xf>
    <xf numFmtId="0" fontId="4" fillId="0" borderId="19" xfId="0" applyFont="1" applyFill="1" applyBorder="1" applyAlignment="1">
      <alignment wrapText="1"/>
    </xf>
    <xf numFmtId="3" fontId="12" fillId="5" borderId="13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14" xfId="0" applyFont="1" applyFill="1" applyBorder="1" applyAlignment="1">
      <alignment horizontal="left" wrapText="1"/>
    </xf>
    <xf numFmtId="3" fontId="23" fillId="0" borderId="63" xfId="1" applyNumberFormat="1" applyFont="1" applyFill="1" applyBorder="1" applyAlignment="1">
      <alignment horizontal="right"/>
    </xf>
    <xf numFmtId="3" fontId="28" fillId="0" borderId="63" xfId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7" fillId="0" borderId="51" xfId="0" applyNumberFormat="1" applyFont="1" applyFill="1" applyBorder="1" applyAlignment="1">
      <alignment horizontal="right" wrapText="1"/>
    </xf>
    <xf numFmtId="3" fontId="16" fillId="4" borderId="67" xfId="0" applyNumberFormat="1" applyFont="1" applyFill="1" applyBorder="1" applyAlignment="1">
      <alignment horizontal="right"/>
    </xf>
    <xf numFmtId="3" fontId="25" fillId="4" borderId="53" xfId="0" applyNumberFormat="1" applyFont="1" applyFill="1" applyBorder="1" applyAlignment="1">
      <alignment horizontal="right"/>
    </xf>
    <xf numFmtId="3" fontId="28" fillId="0" borderId="54" xfId="1" applyNumberFormat="1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right" wrapText="1"/>
    </xf>
    <xf numFmtId="3" fontId="12" fillId="5" borderId="12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/>
    <xf numFmtId="3" fontId="31" fillId="2" borderId="22" xfId="0" applyNumberFormat="1" applyFont="1" applyFill="1" applyBorder="1" applyAlignment="1">
      <alignment horizontal="right" wrapText="1"/>
    </xf>
    <xf numFmtId="3" fontId="11" fillId="4" borderId="12" xfId="0" applyNumberFormat="1" applyFont="1" applyFill="1" applyBorder="1" applyAlignment="1">
      <alignment horizontal="right"/>
    </xf>
    <xf numFmtId="49" fontId="28" fillId="5" borderId="13" xfId="0" applyNumberFormat="1" applyFont="1" applyFill="1" applyBorder="1" applyAlignment="1">
      <alignment horizontal="left"/>
    </xf>
    <xf numFmtId="0" fontId="68" fillId="5" borderId="13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68" fillId="5" borderId="13" xfId="0" applyNumberFormat="1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/>
    </xf>
    <xf numFmtId="0" fontId="68" fillId="0" borderId="13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34" xfId="0" applyFont="1" applyFill="1" applyBorder="1" applyAlignment="1">
      <alignment horizontal="right"/>
    </xf>
    <xf numFmtId="3" fontId="53" fillId="3" borderId="62" xfId="0" applyNumberFormat="1" applyFont="1" applyFill="1" applyBorder="1" applyAlignment="1">
      <alignment horizontal="right"/>
    </xf>
    <xf numFmtId="3" fontId="18" fillId="2" borderId="22" xfId="0" applyNumberFormat="1" applyFont="1" applyFill="1" applyBorder="1" applyAlignment="1">
      <alignment horizontal="right" wrapText="1"/>
    </xf>
    <xf numFmtId="3" fontId="31" fillId="2" borderId="22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/>
    </xf>
    <xf numFmtId="3" fontId="4" fillId="4" borderId="22" xfId="0" applyNumberFormat="1" applyFont="1" applyFill="1" applyBorder="1" applyAlignment="1">
      <alignment horizontal="right" wrapText="1"/>
    </xf>
    <xf numFmtId="3" fontId="14" fillId="0" borderId="63" xfId="0" applyNumberFormat="1" applyFont="1" applyFill="1" applyBorder="1" applyAlignment="1">
      <alignment horizontal="right" wrapText="1"/>
    </xf>
    <xf numFmtId="3" fontId="28" fillId="5" borderId="18" xfId="0" applyNumberFormat="1" applyFont="1" applyFill="1" applyBorder="1" applyAlignment="1">
      <alignment horizontal="right"/>
    </xf>
    <xf numFmtId="3" fontId="42" fillId="2" borderId="22" xfId="0" applyNumberFormat="1" applyFont="1" applyFill="1" applyBorder="1" applyAlignment="1">
      <alignment horizontal="right" wrapText="1"/>
    </xf>
    <xf numFmtId="3" fontId="14" fillId="0" borderId="51" xfId="0" applyNumberFormat="1" applyFont="1" applyFill="1" applyBorder="1" applyAlignment="1">
      <alignment horizontal="right" wrapText="1"/>
    </xf>
    <xf numFmtId="49" fontId="4" fillId="5" borderId="4" xfId="0" applyNumberFormat="1" applyFont="1" applyFill="1" applyBorder="1" applyAlignment="1">
      <alignment horizontal="left"/>
    </xf>
    <xf numFmtId="0" fontId="4" fillId="5" borderId="16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3" fontId="14" fillId="0" borderId="22" xfId="0" applyNumberFormat="1" applyFont="1" applyFill="1" applyBorder="1" applyAlignment="1">
      <alignment horizontal="right" wrapText="1"/>
    </xf>
    <xf numFmtId="3" fontId="30" fillId="2" borderId="13" xfId="0" applyNumberFormat="1" applyFont="1" applyFill="1" applyBorder="1" applyAlignment="1"/>
    <xf numFmtId="0" fontId="19" fillId="0" borderId="34" xfId="0" applyFont="1" applyFill="1" applyBorder="1"/>
    <xf numFmtId="3" fontId="30" fillId="2" borderId="13" xfId="0" applyNumberFormat="1" applyFont="1" applyFill="1" applyBorder="1"/>
    <xf numFmtId="0" fontId="11" fillId="2" borderId="38" xfId="0" applyFont="1" applyFill="1" applyBorder="1"/>
    <xf numFmtId="0" fontId="20" fillId="0" borderId="13" xfId="0" applyFont="1" applyFill="1" applyBorder="1"/>
    <xf numFmtId="0" fontId="20" fillId="0" borderId="34" xfId="0" applyFont="1" applyFill="1" applyBorder="1"/>
    <xf numFmtId="0" fontId="19" fillId="0" borderId="0" xfId="0" applyFont="1" applyFill="1" applyBorder="1"/>
    <xf numFmtId="0" fontId="19" fillId="0" borderId="10" xfId="0" applyFont="1" applyFill="1" applyBorder="1"/>
    <xf numFmtId="0" fontId="19" fillId="0" borderId="13" xfId="0" applyFont="1" applyFill="1" applyBorder="1"/>
    <xf numFmtId="3" fontId="0" fillId="0" borderId="0" xfId="0" applyNumberForma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12" fillId="5" borderId="2" xfId="0" applyNumberFormat="1" applyFont="1" applyFill="1" applyBorder="1" applyAlignment="1">
      <alignment horizontal="right"/>
    </xf>
    <xf numFmtId="3" fontId="12" fillId="5" borderId="33" xfId="0" applyNumberFormat="1" applyFont="1" applyFill="1" applyBorder="1" applyAlignment="1">
      <alignment horizontal="right"/>
    </xf>
    <xf numFmtId="3" fontId="20" fillId="0" borderId="12" xfId="0" applyNumberFormat="1" applyFont="1" applyFill="1" applyBorder="1"/>
    <xf numFmtId="3" fontId="17" fillId="5" borderId="53" xfId="0" applyNumberFormat="1" applyFont="1" applyFill="1" applyBorder="1" applyAlignment="1">
      <alignment horizontal="right"/>
    </xf>
    <xf numFmtId="0" fontId="19" fillId="0" borderId="33" xfId="0" applyFont="1" applyFill="1" applyBorder="1"/>
    <xf numFmtId="3" fontId="17" fillId="5" borderId="54" xfId="0" applyNumberFormat="1" applyFont="1" applyFill="1" applyBorder="1" applyAlignment="1">
      <alignment horizontal="right"/>
    </xf>
    <xf numFmtId="3" fontId="49" fillId="0" borderId="22" xfId="0" applyNumberFormat="1" applyFont="1" applyFill="1" applyBorder="1" applyAlignment="1">
      <alignment horizontal="right" wrapText="1"/>
    </xf>
    <xf numFmtId="0" fontId="68" fillId="0" borderId="34" xfId="0" applyFont="1" applyBorder="1"/>
    <xf numFmtId="3" fontId="49" fillId="0" borderId="51" xfId="0" applyNumberFormat="1" applyFont="1" applyFill="1" applyBorder="1" applyAlignment="1">
      <alignment horizontal="right" wrapText="1"/>
    </xf>
    <xf numFmtId="3" fontId="68" fillId="0" borderId="34" xfId="0" applyNumberFormat="1" applyFont="1" applyFill="1" applyBorder="1" applyAlignment="1">
      <alignment horizontal="left"/>
    </xf>
    <xf numFmtId="3" fontId="4" fillId="0" borderId="34" xfId="0" applyNumberFormat="1" applyFont="1" applyFill="1" applyBorder="1" applyAlignment="1">
      <alignment horizontal="left" wrapText="1"/>
    </xf>
    <xf numFmtId="0" fontId="68" fillId="0" borderId="17" xfId="0" applyFont="1" applyFill="1" applyBorder="1" applyAlignment="1">
      <alignment wrapText="1"/>
    </xf>
    <xf numFmtId="0" fontId="68" fillId="0" borderId="33" xfId="0" applyFont="1" applyFill="1" applyBorder="1"/>
    <xf numFmtId="3" fontId="11" fillId="2" borderId="22" xfId="0" applyNumberFormat="1" applyFont="1" applyFill="1" applyBorder="1" applyAlignment="1">
      <alignment horizontal="right" wrapText="1"/>
    </xf>
    <xf numFmtId="0" fontId="51" fillId="3" borderId="26" xfId="0" applyFont="1" applyFill="1" applyBorder="1" applyAlignment="1"/>
    <xf numFmtId="0" fontId="52" fillId="2" borderId="21" xfId="0" applyFont="1" applyFill="1" applyBorder="1" applyAlignment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21" fillId="5" borderId="19" xfId="0" applyFont="1" applyFill="1" applyBorder="1" applyAlignment="1">
      <alignment wrapText="1"/>
    </xf>
    <xf numFmtId="49" fontId="4" fillId="5" borderId="4" xfId="0" applyNumberFormat="1" applyFont="1" applyFill="1" applyBorder="1" applyAlignment="1"/>
    <xf numFmtId="0" fontId="4" fillId="5" borderId="4" xfId="0" applyFont="1" applyFill="1" applyBorder="1" applyAlignment="1">
      <alignment wrapText="1"/>
    </xf>
    <xf numFmtId="49" fontId="4" fillId="0" borderId="15" xfId="0" applyNumberFormat="1" applyFont="1" applyFill="1" applyBorder="1" applyAlignment="1"/>
    <xf numFmtId="49" fontId="4" fillId="5" borderId="15" xfId="0" applyNumberFormat="1" applyFont="1" applyFill="1" applyBorder="1" applyAlignment="1"/>
    <xf numFmtId="0" fontId="21" fillId="5" borderId="14" xfId="0" applyFont="1" applyFill="1" applyBorder="1" applyAlignment="1">
      <alignment horizontal="left"/>
    </xf>
    <xf numFmtId="0" fontId="21" fillId="5" borderId="15" xfId="0" applyFont="1" applyFill="1" applyBorder="1" applyAlignment="1">
      <alignment wrapText="1"/>
    </xf>
    <xf numFmtId="49" fontId="4" fillId="0" borderId="34" xfId="0" applyNumberFormat="1" applyFont="1" applyFill="1" applyBorder="1" applyAlignment="1"/>
    <xf numFmtId="0" fontId="4" fillId="5" borderId="33" xfId="0" applyFont="1" applyFill="1" applyBorder="1" applyAlignment="1">
      <alignment horizontal="center"/>
    </xf>
    <xf numFmtId="0" fontId="21" fillId="5" borderId="52" xfId="0" applyFont="1" applyFill="1" applyBorder="1" applyAlignment="1">
      <alignment wrapText="1"/>
    </xf>
    <xf numFmtId="3" fontId="4" fillId="5" borderId="33" xfId="1" applyNumberFormat="1" applyFont="1" applyFill="1" applyBorder="1"/>
    <xf numFmtId="3" fontId="4" fillId="5" borderId="34" xfId="1" applyNumberFormat="1" applyFont="1" applyFill="1" applyBorder="1"/>
    <xf numFmtId="3" fontId="4" fillId="5" borderId="12" xfId="0" applyNumberFormat="1" applyFont="1" applyFill="1" applyBorder="1"/>
    <xf numFmtId="3" fontId="4" fillId="5" borderId="2" xfId="0" applyNumberFormat="1" applyFont="1" applyFill="1" applyBorder="1"/>
    <xf numFmtId="3" fontId="21" fillId="5" borderId="76" xfId="0" applyNumberFormat="1" applyFont="1" applyFill="1" applyBorder="1" applyAlignment="1">
      <alignment wrapText="1"/>
    </xf>
    <xf numFmtId="3" fontId="21" fillId="5" borderId="54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/>
    <xf numFmtId="3" fontId="74" fillId="0" borderId="0" xfId="0" applyNumberFormat="1" applyFont="1" applyBorder="1" applyAlignment="1">
      <alignment horizontal="right"/>
    </xf>
    <xf numFmtId="0" fontId="74" fillId="6" borderId="72" xfId="0" applyFont="1" applyFill="1" applyBorder="1" applyAlignment="1"/>
    <xf numFmtId="3" fontId="76" fillId="0" borderId="21" xfId="0" applyNumberFormat="1" applyFont="1" applyBorder="1" applyAlignment="1">
      <alignment horizontal="right" wrapText="1"/>
    </xf>
    <xf numFmtId="3" fontId="29" fillId="2" borderId="71" xfId="0" applyNumberFormat="1" applyFont="1" applyFill="1" applyBorder="1" applyAlignment="1">
      <alignment horizontal="right"/>
    </xf>
    <xf numFmtId="3" fontId="13" fillId="2" borderId="66" xfId="0" applyNumberFormat="1" applyFont="1" applyFill="1" applyBorder="1" applyAlignment="1">
      <alignment horizontal="right"/>
    </xf>
    <xf numFmtId="0" fontId="0" fillId="4" borderId="55" xfId="0" applyFont="1" applyFill="1" applyBorder="1" applyAlignment="1"/>
    <xf numFmtId="0" fontId="0" fillId="4" borderId="38" xfId="0" applyFont="1" applyFill="1" applyBorder="1" applyAlignment="1"/>
    <xf numFmtId="3" fontId="43" fillId="4" borderId="38" xfId="0" applyNumberFormat="1" applyFont="1" applyFill="1" applyBorder="1" applyAlignment="1">
      <alignment horizontal="right"/>
    </xf>
    <xf numFmtId="0" fontId="0" fillId="4" borderId="16" xfId="0" applyFont="1" applyFill="1" applyBorder="1" applyAlignment="1"/>
    <xf numFmtId="0" fontId="0" fillId="4" borderId="13" xfId="0" applyFont="1" applyFill="1" applyBorder="1" applyAlignment="1"/>
    <xf numFmtId="3" fontId="43" fillId="4" borderId="13" xfId="0" applyNumberFormat="1" applyFont="1" applyFill="1" applyBorder="1" applyAlignment="1">
      <alignment horizontal="right"/>
    </xf>
    <xf numFmtId="0" fontId="0" fillId="4" borderId="52" xfId="0" applyFont="1" applyFill="1" applyBorder="1" applyAlignment="1"/>
    <xf numFmtId="0" fontId="0" fillId="4" borderId="34" xfId="0" applyFont="1" applyFill="1" applyBorder="1" applyAlignment="1"/>
    <xf numFmtId="3" fontId="77" fillId="4" borderId="34" xfId="0" applyNumberFormat="1" applyFont="1" applyFill="1" applyBorder="1" applyAlignment="1">
      <alignment horizontal="right"/>
    </xf>
    <xf numFmtId="0" fontId="76" fillId="6" borderId="66" xfId="0" applyFont="1" applyFill="1" applyBorder="1" applyAlignment="1"/>
    <xf numFmtId="0" fontId="76" fillId="6" borderId="77" xfId="0" applyFont="1" applyFill="1" applyBorder="1" applyAlignment="1"/>
    <xf numFmtId="3" fontId="76" fillId="6" borderId="71" xfId="0" applyNumberFormat="1" applyFont="1" applyFill="1" applyBorder="1" applyAlignment="1"/>
    <xf numFmtId="0" fontId="22" fillId="4" borderId="18" xfId="0" applyFont="1" applyFill="1" applyBorder="1" applyAlignment="1">
      <alignment horizontal="center"/>
    </xf>
    <xf numFmtId="0" fontId="0" fillId="0" borderId="66" xfId="0" applyBorder="1"/>
    <xf numFmtId="0" fontId="22" fillId="4" borderId="31" xfId="0" applyFont="1" applyFill="1" applyBorder="1" applyAlignment="1">
      <alignment horizontal="center"/>
    </xf>
    <xf numFmtId="0" fontId="39" fillId="4" borderId="67" xfId="0" applyFont="1" applyFill="1" applyBorder="1"/>
    <xf numFmtId="0" fontId="36" fillId="5" borderId="54" xfId="0" applyFont="1" applyFill="1" applyBorder="1" applyAlignment="1">
      <alignment wrapText="1"/>
    </xf>
    <xf numFmtId="0" fontId="22" fillId="4" borderId="10" xfId="0" applyFont="1" applyFill="1" applyBorder="1"/>
    <xf numFmtId="0" fontId="20" fillId="0" borderId="66" xfId="0" applyFont="1" applyFill="1" applyBorder="1" applyAlignment="1">
      <alignment horizontal="center"/>
    </xf>
    <xf numFmtId="49" fontId="14" fillId="0" borderId="66" xfId="0" applyNumberFormat="1" applyFont="1" applyFill="1" applyBorder="1"/>
    <xf numFmtId="3" fontId="10" fillId="3" borderId="28" xfId="0" applyNumberFormat="1" applyFont="1" applyFill="1" applyBorder="1" applyAlignment="1">
      <alignment horizontal="right" vertical="center" wrapText="1"/>
    </xf>
    <xf numFmtId="3" fontId="13" fillId="2" borderId="29" xfId="0" applyNumberFormat="1" applyFont="1" applyFill="1" applyBorder="1" applyAlignment="1">
      <alignment horizontal="right" wrapText="1"/>
    </xf>
    <xf numFmtId="3" fontId="14" fillId="5" borderId="51" xfId="0" applyNumberFormat="1" applyFont="1" applyFill="1" applyBorder="1" applyAlignment="1">
      <alignment horizontal="right" wrapText="1"/>
    </xf>
    <xf numFmtId="3" fontId="10" fillId="3" borderId="78" xfId="0" applyNumberFormat="1" applyFont="1" applyFill="1" applyBorder="1" applyAlignment="1">
      <alignment shrinkToFit="1"/>
    </xf>
    <xf numFmtId="3" fontId="10" fillId="3" borderId="79" xfId="0" applyNumberFormat="1" applyFont="1" applyFill="1" applyBorder="1" applyAlignment="1"/>
    <xf numFmtId="3" fontId="4" fillId="0" borderId="32" xfId="0" applyNumberFormat="1" applyFont="1" applyFill="1" applyBorder="1" applyAlignment="1">
      <alignment horizontal="right" shrinkToFit="1"/>
    </xf>
    <xf numFmtId="3" fontId="4" fillId="0" borderId="27" xfId="0" applyNumberFormat="1" applyFont="1" applyFill="1" applyBorder="1" applyAlignment="1"/>
    <xf numFmtId="3" fontId="4" fillId="5" borderId="32" xfId="0" applyNumberFormat="1" applyFont="1" applyFill="1" applyBorder="1" applyAlignment="1">
      <alignment horizontal="right" shrinkToFit="1"/>
    </xf>
    <xf numFmtId="3" fontId="4" fillId="4" borderId="32" xfId="0" applyNumberFormat="1" applyFont="1" applyFill="1" applyBorder="1" applyAlignment="1">
      <alignment horizontal="right" shrinkToFit="1"/>
    </xf>
    <xf numFmtId="3" fontId="4" fillId="4" borderId="53" xfId="0" applyNumberFormat="1" applyFont="1" applyFill="1" applyBorder="1" applyAlignment="1">
      <alignment horizontal="right" shrinkToFit="1"/>
    </xf>
    <xf numFmtId="3" fontId="4" fillId="4" borderId="53" xfId="0" applyNumberFormat="1" applyFont="1" applyFill="1" applyBorder="1"/>
    <xf numFmtId="3" fontId="4" fillId="0" borderId="35" xfId="0" applyNumberFormat="1" applyFont="1" applyFill="1" applyBorder="1" applyAlignment="1">
      <alignment horizontal="right" shrinkToFit="1"/>
    </xf>
    <xf numFmtId="3" fontId="4" fillId="0" borderId="54" xfId="0" applyNumberFormat="1" applyFont="1" applyFill="1" applyBorder="1"/>
    <xf numFmtId="3" fontId="13" fillId="2" borderId="61" xfId="0" applyNumberFormat="1" applyFont="1" applyFill="1" applyBorder="1" applyAlignment="1">
      <alignment horizontal="right"/>
    </xf>
    <xf numFmtId="3" fontId="14" fillId="5" borderId="54" xfId="0" applyNumberFormat="1" applyFont="1" applyFill="1" applyBorder="1" applyAlignment="1">
      <alignment horizontal="right" wrapText="1"/>
    </xf>
    <xf numFmtId="0" fontId="14" fillId="0" borderId="53" xfId="0" applyFont="1" applyFill="1" applyBorder="1" applyAlignment="1">
      <alignment horizontal="left"/>
    </xf>
    <xf numFmtId="3" fontId="68" fillId="0" borderId="32" xfId="0" applyNumberFormat="1" applyFont="1" applyBorder="1"/>
    <xf numFmtId="3" fontId="25" fillId="4" borderId="36" xfId="0" applyNumberFormat="1" applyFont="1" applyFill="1" applyBorder="1" applyAlignment="1">
      <alignment horizontal="right"/>
    </xf>
    <xf numFmtId="3" fontId="16" fillId="4" borderId="44" xfId="0" applyNumberFormat="1" applyFont="1" applyFill="1" applyBorder="1" applyAlignment="1"/>
    <xf numFmtId="3" fontId="16" fillId="4" borderId="45" xfId="0" applyNumberFormat="1" applyFont="1" applyFill="1" applyBorder="1" applyAlignment="1"/>
    <xf numFmtId="3" fontId="16" fillId="4" borderId="67" xfId="0" applyNumberFormat="1" applyFont="1" applyFill="1" applyBorder="1" applyAlignment="1"/>
    <xf numFmtId="3" fontId="61" fillId="4" borderId="22" xfId="0" applyNumberFormat="1" applyFont="1" applyFill="1" applyBorder="1" applyAlignment="1"/>
    <xf numFmtId="3" fontId="33" fillId="4" borderId="32" xfId="0" applyNumberFormat="1" applyFont="1" applyFill="1" applyBorder="1" applyAlignment="1"/>
    <xf numFmtId="3" fontId="33" fillId="4" borderId="4" xfId="0" applyNumberFormat="1" applyFont="1" applyFill="1" applyBorder="1" applyAlignment="1"/>
    <xf numFmtId="3" fontId="33" fillId="4" borderId="53" xfId="0" applyNumberFormat="1" applyFont="1" applyFill="1" applyBorder="1" applyAlignment="1"/>
    <xf numFmtId="3" fontId="16" fillId="5" borderId="51" xfId="0" applyNumberFormat="1" applyFont="1" applyFill="1" applyBorder="1" applyAlignment="1"/>
    <xf numFmtId="3" fontId="17" fillId="5" borderId="35" xfId="0" applyNumberFormat="1" applyFont="1" applyFill="1" applyBorder="1" applyAlignment="1"/>
    <xf numFmtId="3" fontId="17" fillId="5" borderId="17" xfId="0" applyNumberFormat="1" applyFont="1" applyFill="1" applyBorder="1" applyAlignment="1"/>
    <xf numFmtId="3" fontId="17" fillId="5" borderId="54" xfId="0" applyNumberFormat="1" applyFont="1" applyFill="1" applyBorder="1" applyAlignment="1"/>
    <xf numFmtId="3" fontId="17" fillId="5" borderId="51" xfId="0" applyNumberFormat="1" applyFont="1" applyFill="1" applyBorder="1" applyAlignment="1"/>
    <xf numFmtId="49" fontId="13" fillId="2" borderId="18" xfId="0" applyNumberFormat="1" applyFont="1" applyFill="1" applyBorder="1" applyAlignment="1">
      <alignment horizontal="center"/>
    </xf>
    <xf numFmtId="49" fontId="20" fillId="4" borderId="12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/>
    </xf>
    <xf numFmtId="0" fontId="28" fillId="0" borderId="16" xfId="0" applyFont="1" applyFill="1" applyBorder="1" applyAlignment="1">
      <alignment wrapText="1"/>
    </xf>
    <xf numFmtId="0" fontId="28" fillId="0" borderId="53" xfId="0" applyFont="1" applyFill="1" applyBorder="1" applyAlignment="1">
      <alignment wrapText="1"/>
    </xf>
    <xf numFmtId="0" fontId="4" fillId="5" borderId="47" xfId="0" applyFont="1" applyFill="1" applyBorder="1" applyAlignment="1">
      <alignment wrapText="1"/>
    </xf>
    <xf numFmtId="3" fontId="4" fillId="0" borderId="52" xfId="0" applyNumberFormat="1" applyFont="1" applyFill="1" applyBorder="1"/>
    <xf numFmtId="0" fontId="78" fillId="5" borderId="80" xfId="0" applyFont="1" applyFill="1" applyBorder="1" applyAlignment="1">
      <alignment wrapText="1"/>
    </xf>
    <xf numFmtId="0" fontId="21" fillId="5" borderId="14" xfId="0" applyFont="1" applyFill="1" applyBorder="1" applyAlignment="1">
      <alignment wrapText="1"/>
    </xf>
    <xf numFmtId="3" fontId="23" fillId="4" borderId="53" xfId="0" applyNumberFormat="1" applyFont="1" applyFill="1" applyBorder="1" applyAlignment="1">
      <alignment horizontal="right"/>
    </xf>
    <xf numFmtId="3" fontId="11" fillId="0" borderId="22" xfId="0" applyNumberFormat="1" applyFont="1" applyFill="1" applyBorder="1" applyAlignment="1"/>
    <xf numFmtId="3" fontId="11" fillId="0" borderId="53" xfId="0" applyNumberFormat="1" applyFont="1" applyFill="1" applyBorder="1" applyAlignment="1">
      <alignment horizontal="right"/>
    </xf>
    <xf numFmtId="3" fontId="11" fillId="0" borderId="54" xfId="0" applyNumberFormat="1" applyFont="1" applyFill="1" applyBorder="1" applyAlignment="1">
      <alignment horizontal="right" shrinkToFit="1"/>
    </xf>
    <xf numFmtId="3" fontId="4" fillId="5" borderId="16" xfId="0" applyNumberFormat="1" applyFont="1" applyFill="1" applyBorder="1" applyAlignment="1"/>
    <xf numFmtId="3" fontId="18" fillId="5" borderId="39" xfId="0" applyNumberFormat="1" applyFont="1" applyFill="1" applyBorder="1" applyAlignment="1"/>
    <xf numFmtId="3" fontId="52" fillId="0" borderId="10" xfId="0" applyNumberFormat="1" applyFont="1" applyFill="1" applyBorder="1" applyAlignment="1"/>
    <xf numFmtId="3" fontId="52" fillId="0" borderId="40" xfId="0" applyNumberFormat="1" applyFont="1" applyFill="1" applyBorder="1" applyAlignment="1"/>
    <xf numFmtId="3" fontId="11" fillId="4" borderId="67" xfId="0" applyNumberFormat="1" applyFont="1" applyFill="1" applyBorder="1" applyAlignment="1">
      <alignment horizontal="right"/>
    </xf>
    <xf numFmtId="3" fontId="24" fillId="4" borderId="13" xfId="0" applyNumberFormat="1" applyFont="1" applyFill="1" applyBorder="1" applyAlignment="1"/>
    <xf numFmtId="3" fontId="4" fillId="4" borderId="53" xfId="0" applyNumberFormat="1" applyFont="1" applyFill="1" applyBorder="1" applyAlignment="1"/>
    <xf numFmtId="3" fontId="17" fillId="5" borderId="48" xfId="0" applyNumberFormat="1" applyFont="1" applyFill="1" applyBorder="1"/>
    <xf numFmtId="3" fontId="4" fillId="5" borderId="81" xfId="0" applyNumberFormat="1" applyFont="1" applyFill="1" applyBorder="1" applyAlignment="1">
      <alignment horizontal="right"/>
    </xf>
    <xf numFmtId="3" fontId="12" fillId="4" borderId="22" xfId="0" applyNumberFormat="1" applyFont="1" applyFill="1" applyBorder="1" applyAlignment="1"/>
    <xf numFmtId="3" fontId="4" fillId="5" borderId="43" xfId="0" applyNumberFormat="1" applyFont="1" applyFill="1" applyBorder="1"/>
    <xf numFmtId="3" fontId="11" fillId="2" borderId="49" xfId="0" applyNumberFormat="1" applyFont="1" applyFill="1" applyBorder="1" applyAlignment="1">
      <alignment horizontal="right"/>
    </xf>
    <xf numFmtId="3" fontId="70" fillId="2" borderId="12" xfId="0" applyNumberFormat="1" applyFont="1" applyFill="1" applyBorder="1" applyAlignment="1"/>
    <xf numFmtId="3" fontId="79" fillId="2" borderId="36" xfId="0" applyNumberFormat="1" applyFont="1" applyFill="1" applyBorder="1" applyAlignment="1">
      <alignment horizontal="right"/>
    </xf>
    <xf numFmtId="3" fontId="44" fillId="2" borderId="22" xfId="0" applyNumberFormat="1" applyFont="1" applyFill="1" applyBorder="1" applyAlignment="1">
      <alignment horizontal="right"/>
    </xf>
    <xf numFmtId="3" fontId="10" fillId="3" borderId="82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/>
    <xf numFmtId="0" fontId="4" fillId="0" borderId="2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center"/>
    </xf>
    <xf numFmtId="49" fontId="14" fillId="5" borderId="0" xfId="0" applyNumberFormat="1" applyFont="1" applyFill="1" applyBorder="1"/>
    <xf numFmtId="0" fontId="1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wrapText="1"/>
    </xf>
    <xf numFmtId="3" fontId="14" fillId="5" borderId="0" xfId="0" applyNumberFormat="1" applyFont="1" applyFill="1" applyBorder="1" applyAlignment="1">
      <alignment horizontal="right" wrapText="1"/>
    </xf>
    <xf numFmtId="3" fontId="14" fillId="5" borderId="0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/>
    <xf numFmtId="3" fontId="14" fillId="5" borderId="0" xfId="0" applyNumberFormat="1" applyFont="1" applyFill="1" applyBorder="1"/>
    <xf numFmtId="3" fontId="14" fillId="0" borderId="0" xfId="0" applyNumberFormat="1" applyFont="1" applyFill="1" applyBorder="1" applyAlignment="1"/>
    <xf numFmtId="3" fontId="11" fillId="4" borderId="12" xfId="0" applyNumberFormat="1" applyFont="1" applyFill="1" applyBorder="1" applyAlignment="1">
      <alignment horizontal="left" wrapText="1"/>
    </xf>
    <xf numFmtId="3" fontId="27" fillId="0" borderId="27" xfId="0" applyNumberFormat="1" applyFont="1" applyFill="1" applyBorder="1" applyAlignment="1">
      <alignment horizontal="right"/>
    </xf>
    <xf numFmtId="3" fontId="17" fillId="0" borderId="53" xfId="0" applyNumberFormat="1" applyFont="1" applyFill="1" applyBorder="1" applyAlignment="1">
      <alignment horizontal="right"/>
    </xf>
    <xf numFmtId="3" fontId="27" fillId="4" borderId="53" xfId="0" applyNumberFormat="1" applyFont="1" applyFill="1" applyBorder="1" applyAlignment="1"/>
    <xf numFmtId="3" fontId="25" fillId="4" borderId="67" xfId="0" applyNumberFormat="1" applyFont="1" applyFill="1" applyBorder="1" applyAlignment="1">
      <alignment horizontal="right"/>
    </xf>
    <xf numFmtId="3" fontId="70" fillId="2" borderId="22" xfId="0" applyNumberFormat="1" applyFont="1" applyFill="1" applyBorder="1" applyAlignment="1"/>
    <xf numFmtId="49" fontId="36" fillId="0" borderId="10" xfId="0" applyNumberFormat="1" applyFont="1" applyFill="1" applyBorder="1" applyAlignment="1"/>
    <xf numFmtId="0" fontId="36" fillId="0" borderId="10" xfId="0" applyFont="1" applyFill="1" applyBorder="1" applyAlignment="1">
      <alignment horizontal="left"/>
    </xf>
    <xf numFmtId="0" fontId="36" fillId="0" borderId="11" xfId="0" applyFont="1" applyFill="1" applyBorder="1" applyAlignment="1">
      <alignment wrapText="1"/>
    </xf>
    <xf numFmtId="0" fontId="36" fillId="0" borderId="13" xfId="0" applyFont="1" applyFill="1" applyBorder="1" applyAlignment="1">
      <alignment horizontal="left"/>
    </xf>
    <xf numFmtId="0" fontId="36" fillId="0" borderId="4" xfId="0" applyFont="1" applyFill="1" applyBorder="1" applyAlignment="1">
      <alignment wrapText="1"/>
    </xf>
    <xf numFmtId="0" fontId="36" fillId="0" borderId="34" xfId="0" applyFont="1" applyFill="1" applyBorder="1" applyAlignment="1">
      <alignment horizontal="left"/>
    </xf>
    <xf numFmtId="3" fontId="11" fillId="2" borderId="38" xfId="0" applyNumberFormat="1" applyFont="1" applyFill="1" applyBorder="1" applyAlignment="1">
      <alignment horizontal="right"/>
    </xf>
    <xf numFmtId="3" fontId="70" fillId="2" borderId="13" xfId="0" applyNumberFormat="1" applyFont="1" applyFill="1" applyBorder="1" applyAlignment="1"/>
    <xf numFmtId="16" fontId="45" fillId="2" borderId="12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right"/>
    </xf>
    <xf numFmtId="3" fontId="4" fillId="0" borderId="40" xfId="0" applyNumberFormat="1" applyFont="1" applyFill="1" applyBorder="1"/>
    <xf numFmtId="0" fontId="20" fillId="0" borderId="83" xfId="0" applyFont="1" applyFill="1" applyBorder="1" applyAlignment="1">
      <alignment horizontal="center"/>
    </xf>
    <xf numFmtId="49" fontId="4" fillId="0" borderId="84" xfId="0" applyNumberFormat="1" applyFont="1" applyFill="1" applyBorder="1"/>
    <xf numFmtId="0" fontId="4" fillId="0" borderId="85" xfId="0" applyFont="1" applyFill="1" applyBorder="1" applyAlignment="1">
      <alignment wrapText="1"/>
    </xf>
    <xf numFmtId="3" fontId="4" fillId="0" borderId="84" xfId="0" applyNumberFormat="1" applyFont="1" applyFill="1" applyBorder="1" applyAlignment="1">
      <alignment horizontal="right"/>
    </xf>
    <xf numFmtId="3" fontId="4" fillId="0" borderId="84" xfId="0" applyNumberFormat="1" applyFont="1" applyFill="1" applyBorder="1"/>
    <xf numFmtId="3" fontId="14" fillId="5" borderId="86" xfId="0" applyNumberFormat="1" applyFont="1" applyFill="1" applyBorder="1" applyAlignment="1">
      <alignment horizontal="right" wrapText="1"/>
    </xf>
    <xf numFmtId="3" fontId="14" fillId="0" borderId="83" xfId="0" applyNumberFormat="1" applyFont="1" applyFill="1" applyBorder="1" applyAlignment="1">
      <alignment horizontal="right"/>
    </xf>
    <xf numFmtId="3" fontId="14" fillId="0" borderId="84" xfId="0" applyNumberFormat="1" applyFont="1" applyFill="1" applyBorder="1" applyAlignment="1">
      <alignment horizontal="right"/>
    </xf>
    <xf numFmtId="3" fontId="11" fillId="5" borderId="87" xfId="0" applyNumberFormat="1" applyFont="1" applyFill="1" applyBorder="1" applyAlignment="1"/>
    <xf numFmtId="3" fontId="14" fillId="0" borderId="83" xfId="0" applyNumberFormat="1" applyFont="1" applyFill="1" applyBorder="1"/>
    <xf numFmtId="3" fontId="14" fillId="0" borderId="84" xfId="0" applyNumberFormat="1" applyFont="1" applyFill="1" applyBorder="1"/>
    <xf numFmtId="3" fontId="14" fillId="5" borderId="87" xfId="0" applyNumberFormat="1" applyFont="1" applyFill="1" applyBorder="1" applyAlignment="1"/>
    <xf numFmtId="3" fontId="14" fillId="5" borderId="83" xfId="0" applyNumberFormat="1" applyFont="1" applyFill="1" applyBorder="1" applyAlignment="1"/>
    <xf numFmtId="3" fontId="14" fillId="5" borderId="84" xfId="0" applyNumberFormat="1" applyFont="1" applyFill="1" applyBorder="1" applyAlignment="1"/>
    <xf numFmtId="3" fontId="14" fillId="5" borderId="85" xfId="0" applyNumberFormat="1" applyFont="1" applyFill="1" applyBorder="1" applyAlignment="1"/>
    <xf numFmtId="14" fontId="13" fillId="2" borderId="88" xfId="0" applyNumberFormat="1" applyFont="1" applyFill="1" applyBorder="1" applyAlignment="1">
      <alignment horizontal="center"/>
    </xf>
    <xf numFmtId="3" fontId="13" fillId="2" borderId="89" xfId="0" applyNumberFormat="1" applyFont="1" applyFill="1" applyBorder="1" applyAlignment="1">
      <alignment horizontal="right"/>
    </xf>
    <xf numFmtId="3" fontId="13" fillId="2" borderId="90" xfId="0" applyNumberFormat="1" applyFont="1" applyFill="1" applyBorder="1" applyAlignment="1">
      <alignment horizontal="right"/>
    </xf>
    <xf numFmtId="3" fontId="13" fillId="2" borderId="88" xfId="0" applyNumberFormat="1" applyFont="1" applyFill="1" applyBorder="1" applyAlignment="1">
      <alignment horizontal="right"/>
    </xf>
    <xf numFmtId="3" fontId="13" fillId="2" borderId="91" xfId="0" applyNumberFormat="1" applyFont="1" applyFill="1" applyBorder="1" applyAlignment="1">
      <alignment horizontal="right"/>
    </xf>
    <xf numFmtId="3" fontId="13" fillId="2" borderId="88" xfId="0" applyNumberFormat="1" applyFont="1" applyFill="1" applyBorder="1" applyAlignment="1"/>
    <xf numFmtId="3" fontId="13" fillId="2" borderId="89" xfId="0" applyNumberFormat="1" applyFont="1" applyFill="1" applyBorder="1" applyAlignment="1"/>
    <xf numFmtId="3" fontId="13" fillId="2" borderId="91" xfId="0" applyNumberFormat="1" applyFont="1" applyFill="1" applyBorder="1" applyAlignment="1"/>
    <xf numFmtId="3" fontId="43" fillId="2" borderId="11" xfId="0" applyNumberFormat="1" applyFont="1" applyFill="1" applyBorder="1" applyAlignment="1">
      <alignment horizontal="right"/>
    </xf>
    <xf numFmtId="3" fontId="43" fillId="2" borderId="45" xfId="0" applyNumberFormat="1" applyFont="1" applyFill="1" applyBorder="1" applyAlignment="1">
      <alignment horizontal="right"/>
    </xf>
    <xf numFmtId="3" fontId="21" fillId="0" borderId="4" xfId="0" applyNumberFormat="1" applyFont="1" applyBorder="1"/>
    <xf numFmtId="3" fontId="21" fillId="0" borderId="17" xfId="0" applyNumberFormat="1" applyFont="1" applyBorder="1"/>
    <xf numFmtId="3" fontId="43" fillId="2" borderId="92" xfId="0" applyNumberFormat="1" applyFont="1" applyFill="1" applyBorder="1" applyAlignment="1">
      <alignment horizontal="right"/>
    </xf>
    <xf numFmtId="3" fontId="21" fillId="0" borderId="93" xfId="0" applyNumberFormat="1" applyFont="1" applyBorder="1"/>
    <xf numFmtId="3" fontId="21" fillId="0" borderId="94" xfId="0" applyNumberFormat="1" applyFont="1" applyBorder="1"/>
    <xf numFmtId="3" fontId="43" fillId="2" borderId="95" xfId="0" applyNumberFormat="1" applyFont="1" applyFill="1" applyBorder="1" applyAlignment="1">
      <alignment horizontal="right"/>
    </xf>
    <xf numFmtId="3" fontId="16" fillId="4" borderId="95" xfId="0" applyNumberFormat="1" applyFont="1" applyFill="1" applyBorder="1"/>
    <xf numFmtId="3" fontId="25" fillId="4" borderId="93" xfId="0" applyNumberFormat="1" applyFont="1" applyFill="1" applyBorder="1" applyAlignment="1"/>
    <xf numFmtId="49" fontId="11" fillId="2" borderId="1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/>
    <xf numFmtId="3" fontId="10" fillId="3" borderId="96" xfId="0" applyNumberFormat="1" applyFont="1" applyFill="1" applyBorder="1" applyAlignment="1"/>
    <xf numFmtId="3" fontId="13" fillId="2" borderId="60" xfId="0" applyNumberFormat="1" applyFont="1" applyFill="1" applyBorder="1" applyAlignment="1"/>
    <xf numFmtId="3" fontId="4" fillId="4" borderId="37" xfId="0" applyNumberFormat="1" applyFont="1" applyFill="1" applyBorder="1" applyAlignment="1"/>
    <xf numFmtId="3" fontId="4" fillId="4" borderId="37" xfId="0" applyNumberFormat="1" applyFont="1" applyFill="1" applyBorder="1"/>
    <xf numFmtId="3" fontId="4" fillId="0" borderId="37" xfId="0" applyNumberFormat="1" applyFont="1" applyFill="1" applyBorder="1"/>
    <xf numFmtId="3" fontId="4" fillId="5" borderId="37" xfId="0" applyNumberFormat="1" applyFont="1" applyFill="1" applyBorder="1"/>
    <xf numFmtId="3" fontId="4" fillId="5" borderId="37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18" fillId="2" borderId="37" xfId="0" applyNumberFormat="1" applyFont="1" applyFill="1" applyBorder="1" applyAlignment="1">
      <alignment horizontal="right"/>
    </xf>
    <xf numFmtId="3" fontId="4" fillId="0" borderId="41" xfId="0" applyNumberFormat="1" applyFont="1" applyFill="1" applyBorder="1"/>
    <xf numFmtId="3" fontId="17" fillId="0" borderId="27" xfId="0" applyNumberFormat="1" applyFont="1" applyFill="1" applyBorder="1"/>
    <xf numFmtId="3" fontId="17" fillId="0" borderId="53" xfId="0" applyNumberFormat="1" applyFont="1" applyFill="1" applyBorder="1"/>
    <xf numFmtId="3" fontId="16" fillId="4" borderId="67" xfId="0" applyNumberFormat="1" applyFont="1" applyFill="1" applyBorder="1"/>
    <xf numFmtId="3" fontId="17" fillId="0" borderId="54" xfId="0" applyNumberFormat="1" applyFont="1" applyFill="1" applyBorder="1"/>
    <xf numFmtId="3" fontId="16" fillId="0" borderId="54" xfId="0" applyNumberFormat="1" applyFont="1" applyFill="1" applyBorder="1"/>
    <xf numFmtId="3" fontId="17" fillId="5" borderId="22" xfId="0" applyNumberFormat="1" applyFont="1" applyFill="1" applyBorder="1" applyAlignment="1"/>
    <xf numFmtId="3" fontId="24" fillId="4" borderId="22" xfId="0" applyNumberFormat="1" applyFont="1" applyFill="1" applyBorder="1" applyAlignment="1"/>
    <xf numFmtId="3" fontId="23" fillId="4" borderId="22" xfId="0" applyNumberFormat="1" applyFont="1" applyFill="1" applyBorder="1" applyAlignment="1"/>
    <xf numFmtId="0" fontId="10" fillId="0" borderId="0" xfId="0" applyFont="1" applyFill="1" applyBorder="1"/>
    <xf numFmtId="3" fontId="25" fillId="4" borderId="53" xfId="0" applyNumberFormat="1" applyFont="1" applyFill="1" applyBorder="1" applyAlignment="1"/>
    <xf numFmtId="3" fontId="81" fillId="2" borderId="36" xfId="0" applyNumberFormat="1" applyFont="1" applyFill="1" applyBorder="1" applyAlignment="1">
      <alignment horizontal="right"/>
    </xf>
    <xf numFmtId="164" fontId="69" fillId="0" borderId="0" xfId="0" applyNumberFormat="1" applyFont="1" applyAlignment="1">
      <alignment horizontal="left"/>
    </xf>
    <xf numFmtId="4" fontId="82" fillId="0" borderId="0" xfId="0" applyNumberFormat="1" applyFont="1"/>
    <xf numFmtId="4" fontId="69" fillId="0" borderId="0" xfId="0" applyNumberFormat="1" applyFont="1"/>
    <xf numFmtId="3" fontId="65" fillId="4" borderId="12" xfId="0" applyNumberFormat="1" applyFont="1" applyFill="1" applyBorder="1"/>
    <xf numFmtId="3" fontId="65" fillId="4" borderId="33" xfId="0" applyNumberFormat="1" applyFont="1" applyFill="1" applyBorder="1" applyAlignment="1"/>
    <xf numFmtId="3" fontId="65" fillId="4" borderId="51" xfId="0" applyNumberFormat="1" applyFont="1" applyFill="1" applyBorder="1"/>
    <xf numFmtId="3" fontId="24" fillId="4" borderId="53" xfId="0" applyNumberFormat="1" applyFont="1" applyFill="1" applyBorder="1" applyAlignment="1">
      <alignment horizontal="right"/>
    </xf>
    <xf numFmtId="0" fontId="4" fillId="0" borderId="84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/>
    <xf numFmtId="3" fontId="10" fillId="3" borderId="18" xfId="0" applyNumberFormat="1" applyFont="1" applyFill="1" applyBorder="1" applyAlignment="1">
      <alignment horizontal="right"/>
    </xf>
    <xf numFmtId="3" fontId="4" fillId="5" borderId="52" xfId="0" applyNumberFormat="1" applyFont="1" applyFill="1" applyBorder="1"/>
    <xf numFmtId="3" fontId="11" fillId="4" borderId="55" xfId="0" applyNumberFormat="1" applyFont="1" applyFill="1" applyBorder="1"/>
    <xf numFmtId="3" fontId="65" fillId="4" borderId="37" xfId="0" applyNumberFormat="1" applyFont="1" applyFill="1" applyBorder="1"/>
    <xf numFmtId="16" fontId="17" fillId="4" borderId="12" xfId="0" applyNumberFormat="1" applyFont="1" applyFill="1" applyBorder="1" applyAlignment="1">
      <alignment horizontal="center"/>
    </xf>
    <xf numFmtId="0" fontId="80" fillId="0" borderId="0" xfId="0" applyFont="1" applyBorder="1" applyAlignment="1">
      <alignment wrapText="1"/>
    </xf>
    <xf numFmtId="0" fontId="80" fillId="0" borderId="0" xfId="0" applyFont="1" applyAlignment="1"/>
    <xf numFmtId="3" fontId="12" fillId="4" borderId="16" xfId="0" applyNumberFormat="1" applyFont="1" applyFill="1" applyBorder="1" applyAlignment="1"/>
    <xf numFmtId="3" fontId="20" fillId="5" borderId="52" xfId="0" applyNumberFormat="1" applyFont="1" applyFill="1" applyBorder="1"/>
    <xf numFmtId="3" fontId="13" fillId="2" borderId="55" xfId="0" applyNumberFormat="1" applyFont="1" applyFill="1" applyBorder="1"/>
    <xf numFmtId="0" fontId="4" fillId="0" borderId="53" xfId="0" applyFont="1" applyFill="1" applyBorder="1" applyAlignment="1">
      <alignment horizontal="left" wrapText="1"/>
    </xf>
    <xf numFmtId="3" fontId="14" fillId="5" borderId="21" xfId="0" applyNumberFormat="1" applyFont="1" applyFill="1" applyBorder="1" applyAlignment="1">
      <alignment horizontal="right"/>
    </xf>
    <xf numFmtId="3" fontId="14" fillId="5" borderId="10" xfId="0" applyNumberFormat="1" applyFont="1" applyFill="1" applyBorder="1" applyAlignment="1">
      <alignment horizontal="right"/>
    </xf>
    <xf numFmtId="3" fontId="14" fillId="5" borderId="29" xfId="0" applyNumberFormat="1" applyFont="1" applyFill="1" applyBorder="1" applyAlignment="1">
      <alignment horizontal="right"/>
    </xf>
    <xf numFmtId="49" fontId="14" fillId="7" borderId="4" xfId="0" applyNumberFormat="1" applyFont="1" applyFill="1" applyBorder="1" applyAlignment="1"/>
    <xf numFmtId="0" fontId="14" fillId="7" borderId="13" xfId="0" applyFont="1" applyFill="1" applyBorder="1" applyAlignment="1">
      <alignment wrapText="1"/>
    </xf>
    <xf numFmtId="0" fontId="4" fillId="7" borderId="16" xfId="0" applyFont="1" applyFill="1" applyBorder="1" applyAlignment="1">
      <alignment wrapText="1"/>
    </xf>
    <xf numFmtId="3" fontId="4" fillId="7" borderId="12" xfId="0" applyNumberFormat="1" applyFont="1" applyFill="1" applyBorder="1" applyAlignment="1">
      <alignment horizontal="right"/>
    </xf>
    <xf numFmtId="3" fontId="4" fillId="7" borderId="13" xfId="0" applyNumberFormat="1" applyFont="1" applyFill="1" applyBorder="1" applyAlignment="1">
      <alignment horizontal="right"/>
    </xf>
    <xf numFmtId="3" fontId="14" fillId="7" borderId="22" xfId="0" applyNumberFormat="1" applyFont="1" applyFill="1" applyBorder="1" applyAlignment="1">
      <alignment horizontal="right" wrapText="1"/>
    </xf>
    <xf numFmtId="3" fontId="14" fillId="7" borderId="12" xfId="0" applyNumberFormat="1" applyFont="1" applyFill="1" applyBorder="1" applyAlignment="1">
      <alignment horizontal="right"/>
    </xf>
    <xf numFmtId="3" fontId="14" fillId="7" borderId="13" xfId="0" applyNumberFormat="1" applyFont="1" applyFill="1" applyBorder="1" applyAlignment="1">
      <alignment horizontal="right"/>
    </xf>
    <xf numFmtId="3" fontId="11" fillId="7" borderId="22" xfId="0" applyNumberFormat="1" applyFont="1" applyFill="1" applyBorder="1" applyAlignment="1">
      <alignment horizontal="right"/>
    </xf>
    <xf numFmtId="49" fontId="4" fillId="7" borderId="4" xfId="0" applyNumberFormat="1" applyFont="1" applyFill="1" applyBorder="1" applyAlignment="1"/>
    <xf numFmtId="0" fontId="4" fillId="7" borderId="53" xfId="0" applyFont="1" applyFill="1" applyBorder="1" applyAlignment="1">
      <alignment wrapText="1"/>
    </xf>
    <xf numFmtId="0" fontId="4" fillId="7" borderId="13" xfId="0" applyFont="1" applyFill="1" applyBorder="1" applyAlignment="1">
      <alignment wrapText="1"/>
    </xf>
    <xf numFmtId="49" fontId="28" fillId="7" borderId="4" xfId="0" applyNumberFormat="1" applyFont="1" applyFill="1" applyBorder="1" applyAlignment="1"/>
    <xf numFmtId="0" fontId="4" fillId="7" borderId="1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wrapText="1"/>
    </xf>
    <xf numFmtId="3" fontId="12" fillId="7" borderId="12" xfId="0" applyNumberFormat="1" applyFont="1" applyFill="1" applyBorder="1" applyAlignment="1">
      <alignment horizontal="right"/>
    </xf>
    <xf numFmtId="3" fontId="4" fillId="7" borderId="63" xfId="0" applyNumberFormat="1" applyFont="1" applyFill="1" applyBorder="1" applyAlignment="1">
      <alignment horizontal="right" wrapText="1"/>
    </xf>
    <xf numFmtId="3" fontId="12" fillId="7" borderId="13" xfId="0" applyNumberFormat="1" applyFont="1" applyFill="1" applyBorder="1" applyAlignment="1">
      <alignment horizontal="right"/>
    </xf>
    <xf numFmtId="3" fontId="23" fillId="7" borderId="22" xfId="1" applyNumberFormat="1" applyFont="1" applyFill="1" applyBorder="1" applyAlignment="1">
      <alignment horizontal="right"/>
    </xf>
    <xf numFmtId="49" fontId="14" fillId="7" borderId="11" xfId="0" applyNumberFormat="1" applyFont="1" applyFill="1" applyBorder="1" applyAlignment="1">
      <alignment horizontal="left"/>
    </xf>
    <xf numFmtId="49" fontId="14" fillId="7" borderId="13" xfId="0" applyNumberFormat="1" applyFont="1" applyFill="1" applyBorder="1" applyAlignment="1">
      <alignment horizontal="left"/>
    </xf>
    <xf numFmtId="49" fontId="14" fillId="7" borderId="21" xfId="0" applyNumberFormat="1" applyFont="1" applyFill="1" applyBorder="1" applyAlignment="1">
      <alignment horizontal="left" wrapText="1"/>
    </xf>
    <xf numFmtId="3" fontId="14" fillId="7" borderId="63" xfId="0" applyNumberFormat="1" applyFont="1" applyFill="1" applyBorder="1" applyAlignment="1">
      <alignment horizontal="right"/>
    </xf>
    <xf numFmtId="3" fontId="14" fillId="7" borderId="37" xfId="0" applyNumberFormat="1" applyFont="1" applyFill="1" applyBorder="1" applyAlignment="1">
      <alignment horizontal="right"/>
    </xf>
    <xf numFmtId="3" fontId="11" fillId="7" borderId="22" xfId="0" applyNumberFormat="1" applyFont="1" applyFill="1" applyBorder="1" applyAlignment="1"/>
    <xf numFmtId="0" fontId="14" fillId="7" borderId="1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 wrapText="1"/>
    </xf>
    <xf numFmtId="49" fontId="14" fillId="7" borderId="11" xfId="0" applyNumberFormat="1" applyFont="1" applyFill="1" applyBorder="1" applyAlignment="1"/>
    <xf numFmtId="3" fontId="4" fillId="7" borderId="13" xfId="0" applyNumberFormat="1" applyFont="1" applyFill="1" applyBorder="1" applyAlignment="1">
      <alignment horizontal="left" wrapText="1"/>
    </xf>
    <xf numFmtId="0" fontId="4" fillId="7" borderId="4" xfId="0" applyFont="1" applyFill="1" applyBorder="1" applyAlignment="1">
      <alignment wrapText="1"/>
    </xf>
    <xf numFmtId="3" fontId="4" fillId="7" borderId="12" xfId="0" applyNumberFormat="1" applyFont="1" applyFill="1" applyBorder="1" applyAlignment="1"/>
    <xf numFmtId="3" fontId="4" fillId="7" borderId="13" xfId="0" applyNumberFormat="1" applyFont="1" applyFill="1" applyBorder="1" applyAlignment="1"/>
    <xf numFmtId="3" fontId="4" fillId="7" borderId="53" xfId="0" applyNumberFormat="1" applyFont="1" applyFill="1" applyBorder="1" applyAlignment="1">
      <alignment horizontal="right" wrapText="1"/>
    </xf>
    <xf numFmtId="3" fontId="14" fillId="7" borderId="12" xfId="0" applyNumberFormat="1" applyFont="1" applyFill="1" applyBorder="1" applyAlignment="1"/>
    <xf numFmtId="3" fontId="14" fillId="7" borderId="13" xfId="0" applyNumberFormat="1" applyFont="1" applyFill="1" applyBorder="1" applyAlignment="1"/>
    <xf numFmtId="49" fontId="14" fillId="7" borderId="4" xfId="0" applyNumberFormat="1" applyFont="1" applyFill="1" applyBorder="1" applyAlignment="1">
      <alignment horizontal="left"/>
    </xf>
    <xf numFmtId="3" fontId="14" fillId="7" borderId="13" xfId="0" applyNumberFormat="1" applyFont="1" applyFill="1" applyBorder="1" applyAlignment="1">
      <alignment horizontal="left" wrapText="1"/>
    </xf>
    <xf numFmtId="0" fontId="28" fillId="7" borderId="13" xfId="0" applyFont="1" applyFill="1" applyBorder="1" applyAlignment="1">
      <alignment horizontal="left"/>
    </xf>
    <xf numFmtId="0" fontId="28" fillId="7" borderId="16" xfId="0" applyFont="1" applyFill="1" applyBorder="1" applyAlignment="1">
      <alignment wrapText="1"/>
    </xf>
    <xf numFmtId="3" fontId="28" fillId="7" borderId="12" xfId="1" applyNumberFormat="1" applyFont="1" applyFill="1" applyBorder="1" applyAlignment="1">
      <alignment horizontal="right"/>
    </xf>
    <xf numFmtId="3" fontId="28" fillId="7" borderId="13" xfId="0" applyNumberFormat="1" applyFont="1" applyFill="1" applyBorder="1" applyAlignment="1">
      <alignment horizontal="right"/>
    </xf>
    <xf numFmtId="3" fontId="28" fillId="7" borderId="13" xfId="1" applyNumberFormat="1" applyFont="1" applyFill="1" applyBorder="1" applyAlignment="1">
      <alignment horizontal="right"/>
    </xf>
    <xf numFmtId="3" fontId="13" fillId="7" borderId="18" xfId="0" applyNumberFormat="1" applyFont="1" applyFill="1" applyBorder="1" applyAlignment="1">
      <alignment horizontal="center"/>
    </xf>
    <xf numFmtId="49" fontId="12" fillId="7" borderId="12" xfId="0" applyNumberFormat="1" applyFont="1" applyFill="1" applyBorder="1" applyAlignment="1">
      <alignment horizontal="center"/>
    </xf>
    <xf numFmtId="16" fontId="12" fillId="7" borderId="12" xfId="0" applyNumberFormat="1" applyFont="1" applyFill="1" applyBorder="1" applyAlignment="1">
      <alignment horizontal="center"/>
    </xf>
    <xf numFmtId="49" fontId="14" fillId="7" borderId="13" xfId="0" applyNumberFormat="1" applyFont="1" applyFill="1" applyBorder="1" applyAlignment="1"/>
    <xf numFmtId="3" fontId="28" fillId="7" borderId="22" xfId="0" applyNumberFormat="1" applyFont="1" applyFill="1" applyBorder="1" applyAlignment="1">
      <alignment horizontal="right"/>
    </xf>
    <xf numFmtId="0" fontId="4" fillId="7" borderId="32" xfId="0" applyFont="1" applyFill="1" applyBorder="1" applyAlignment="1">
      <alignment horizontal="left" wrapText="1"/>
    </xf>
    <xf numFmtId="3" fontId="52" fillId="7" borderId="10" xfId="0" applyNumberFormat="1" applyFont="1" applyFill="1" applyBorder="1" applyAlignment="1"/>
    <xf numFmtId="3" fontId="76" fillId="7" borderId="21" xfId="0" applyNumberFormat="1" applyFont="1" applyFill="1" applyBorder="1" applyAlignment="1">
      <alignment horizontal="right" wrapText="1"/>
    </xf>
    <xf numFmtId="3" fontId="18" fillId="7" borderId="10" xfId="0" applyNumberFormat="1" applyFont="1" applyFill="1" applyBorder="1" applyAlignment="1"/>
    <xf numFmtId="3" fontId="13" fillId="7" borderId="21" xfId="0" applyNumberFormat="1" applyFont="1" applyFill="1" applyBorder="1" applyAlignment="1">
      <alignment shrinkToFit="1"/>
    </xf>
    <xf numFmtId="3" fontId="52" fillId="7" borderId="40" xfId="0" applyNumberFormat="1" applyFont="1" applyFill="1" applyBorder="1" applyAlignment="1"/>
    <xf numFmtId="0" fontId="4" fillId="7" borderId="32" xfId="0" applyFont="1" applyFill="1" applyBorder="1" applyAlignment="1">
      <alignment horizontal="left"/>
    </xf>
    <xf numFmtId="3" fontId="18" fillId="7" borderId="13" xfId="0" applyNumberFormat="1" applyFont="1" applyFill="1" applyBorder="1" applyAlignment="1"/>
    <xf numFmtId="0" fontId="11" fillId="2" borderId="44" xfId="0" applyFont="1" applyFill="1" applyBorder="1" applyAlignment="1">
      <alignment horizontal="center"/>
    </xf>
    <xf numFmtId="0" fontId="67" fillId="0" borderId="55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4" fontId="12" fillId="2" borderId="6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 shrinkToFit="1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49" fontId="43" fillId="2" borderId="4" xfId="0" applyNumberFormat="1" applyFont="1" applyFill="1" applyBorder="1" applyAlignment="1">
      <alignment horizontal="left"/>
    </xf>
    <xf numFmtId="0" fontId="18" fillId="2" borderId="16" xfId="0" applyFont="1" applyFill="1" applyBorder="1" applyAlignment="1">
      <alignment horizontal="left"/>
    </xf>
    <xf numFmtId="0" fontId="13" fillId="3" borderId="30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 wrapText="1"/>
    </xf>
    <xf numFmtId="0" fontId="43" fillId="2" borderId="11" xfId="0" applyFont="1" applyFill="1" applyBorder="1" applyAlignment="1">
      <alignment wrapText="1"/>
    </xf>
    <xf numFmtId="0" fontId="43" fillId="2" borderId="21" xfId="0" applyFont="1" applyFill="1" applyBorder="1" applyAlignment="1">
      <alignment wrapText="1"/>
    </xf>
    <xf numFmtId="0" fontId="18" fillId="0" borderId="16" xfId="0" applyFont="1" applyBorder="1" applyAlignment="1">
      <alignment horizontal="left"/>
    </xf>
    <xf numFmtId="49" fontId="43" fillId="2" borderId="4" xfId="0" applyNumberFormat="1" applyFont="1" applyFill="1" applyBorder="1" applyAlignment="1">
      <alignment horizontal="left" wrapText="1"/>
    </xf>
    <xf numFmtId="0" fontId="14" fillId="0" borderId="16" xfId="0" applyFont="1" applyBorder="1"/>
    <xf numFmtId="0" fontId="4" fillId="2" borderId="97" xfId="0" applyFont="1" applyFill="1" applyBorder="1" applyAlignment="1">
      <alignment horizontal="center" vertical="center" shrinkToFit="1"/>
    </xf>
    <xf numFmtId="0" fontId="5" fillId="2" borderId="69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6" fillId="2" borderId="66" xfId="0" applyFont="1" applyFill="1" applyBorder="1" applyAlignment="1"/>
    <xf numFmtId="0" fontId="0" fillId="0" borderId="66" xfId="0" applyBorder="1" applyAlignment="1"/>
    <xf numFmtId="0" fontId="0" fillId="0" borderId="72" xfId="0" applyBorder="1" applyAlignment="1"/>
    <xf numFmtId="4" fontId="12" fillId="2" borderId="19" xfId="0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4" fillId="2" borderId="55" xfId="0" applyFont="1" applyFill="1" applyBorder="1" applyAlignment="1">
      <alignment horizontal="center"/>
    </xf>
    <xf numFmtId="0" fontId="74" fillId="2" borderId="36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49" fontId="13" fillId="2" borderId="13" xfId="0" applyNumberFormat="1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0" fillId="3" borderId="42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49" fontId="13" fillId="2" borderId="13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 wrapText="1"/>
    </xf>
    <xf numFmtId="49" fontId="13" fillId="2" borderId="4" xfId="0" applyNumberFormat="1" applyFont="1" applyFill="1" applyBorder="1" applyAlignment="1">
      <alignment horizontal="left"/>
    </xf>
    <xf numFmtId="49" fontId="13" fillId="2" borderId="16" xfId="0" applyNumberFormat="1" applyFont="1" applyFill="1" applyBorder="1" applyAlignment="1">
      <alignment horizontal="left"/>
    </xf>
    <xf numFmtId="0" fontId="13" fillId="2" borderId="55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76" fillId="2" borderId="55" xfId="0" applyFont="1" applyFill="1" applyBorder="1" applyAlignment="1">
      <alignment horizontal="center"/>
    </xf>
    <xf numFmtId="0" fontId="76" fillId="2" borderId="36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76" fillId="2" borderId="44" xfId="0" applyFont="1" applyFill="1" applyBorder="1" applyAlignment="1">
      <alignment horizontal="center"/>
    </xf>
    <xf numFmtId="0" fontId="57" fillId="4" borderId="4" xfId="0" applyFont="1" applyFill="1" applyBorder="1" applyAlignment="1"/>
    <xf numFmtId="0" fontId="58" fillId="0" borderId="16" xfId="0" applyFont="1" applyBorder="1" applyAlignment="1"/>
    <xf numFmtId="0" fontId="58" fillId="0" borderId="22" xfId="0" applyFont="1" applyBorder="1" applyAlignment="1"/>
    <xf numFmtId="49" fontId="13" fillId="2" borderId="16" xfId="0" applyNumberFormat="1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/>
    </xf>
    <xf numFmtId="0" fontId="13" fillId="2" borderId="4" xfId="0" applyFont="1" applyFill="1" applyBorder="1" applyAlignment="1">
      <alignment wrapText="1"/>
    </xf>
    <xf numFmtId="0" fontId="13" fillId="2" borderId="16" xfId="0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4" fillId="2" borderId="6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62" fillId="0" borderId="0" xfId="0" applyFont="1" applyAlignment="1"/>
    <xf numFmtId="0" fontId="0" fillId="0" borderId="0" xfId="0" applyAlignment="1"/>
    <xf numFmtId="0" fontId="10" fillId="3" borderId="100" xfId="0" applyFont="1" applyFill="1" applyBorder="1" applyAlignment="1">
      <alignment horizontal="left" vertical="center" wrapText="1"/>
    </xf>
    <xf numFmtId="0" fontId="10" fillId="3" borderId="9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5" fillId="2" borderId="4" xfId="0" applyFont="1" applyFill="1" applyBorder="1" applyAlignment="1"/>
    <xf numFmtId="0" fontId="45" fillId="2" borderId="16" xfId="0" applyFont="1" applyFill="1" applyBorder="1" applyAlignment="1"/>
    <xf numFmtId="0" fontId="45" fillId="2" borderId="22" xfId="0" applyFont="1" applyFill="1" applyBorder="1" applyAlignment="1"/>
    <xf numFmtId="0" fontId="45" fillId="5" borderId="4" xfId="0" applyFont="1" applyFill="1" applyBorder="1" applyAlignment="1">
      <alignment wrapText="1"/>
    </xf>
    <xf numFmtId="0" fontId="75" fillId="0" borderId="16" xfId="0" applyFont="1" applyBorder="1" applyAlignment="1">
      <alignment wrapText="1"/>
    </xf>
    <xf numFmtId="0" fontId="75" fillId="0" borderId="22" xfId="0" applyFont="1" applyBorder="1" applyAlignment="1">
      <alignment wrapText="1"/>
    </xf>
    <xf numFmtId="0" fontId="61" fillId="4" borderId="4" xfId="0" applyFont="1" applyFill="1" applyBorder="1" applyAlignment="1"/>
    <xf numFmtId="0" fontId="59" fillId="0" borderId="16" xfId="0" applyFont="1" applyBorder="1" applyAlignment="1"/>
    <xf numFmtId="0" fontId="13" fillId="2" borderId="4" xfId="0" applyFont="1" applyFill="1" applyBorder="1" applyAlignment="1"/>
    <xf numFmtId="0" fontId="13" fillId="2" borderId="16" xfId="0" applyFont="1" applyFill="1" applyBorder="1" applyAlignment="1"/>
    <xf numFmtId="0" fontId="25" fillId="4" borderId="4" xfId="0" applyFont="1" applyFill="1" applyBorder="1" applyAlignment="1"/>
    <xf numFmtId="0" fontId="25" fillId="4" borderId="37" xfId="0" applyFont="1" applyFill="1" applyBorder="1" applyAlignment="1"/>
    <xf numFmtId="0" fontId="13" fillId="0" borderId="16" xfId="0" applyFont="1" applyBorder="1" applyAlignment="1">
      <alignment horizontal="left"/>
    </xf>
    <xf numFmtId="49" fontId="13" fillId="4" borderId="4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49" fontId="15" fillId="2" borderId="4" xfId="0" applyNumberFormat="1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14" fontId="20" fillId="2" borderId="49" xfId="0" applyNumberFormat="1" applyFont="1" applyFill="1" applyBorder="1" applyAlignment="1">
      <alignment horizontal="center"/>
    </xf>
    <xf numFmtId="0" fontId="0" fillId="0" borderId="38" xfId="0" applyBorder="1" applyAlignment="1"/>
    <xf numFmtId="0" fontId="0" fillId="0" borderId="45" xfId="0" applyBorder="1" applyAlignment="1"/>
    <xf numFmtId="49" fontId="13" fillId="2" borderId="102" xfId="0" applyNumberFormat="1" applyFont="1" applyFill="1" applyBorder="1" applyAlignment="1">
      <alignment horizontal="left"/>
    </xf>
    <xf numFmtId="49" fontId="13" fillId="2" borderId="90" xfId="0" applyNumberFormat="1" applyFont="1" applyFill="1" applyBorder="1" applyAlignment="1">
      <alignment horizontal="left"/>
    </xf>
    <xf numFmtId="0" fontId="45" fillId="5" borderId="4" xfId="0" applyFont="1" applyFill="1" applyBorder="1" applyAlignment="1"/>
    <xf numFmtId="0" fontId="75" fillId="0" borderId="16" xfId="0" applyFont="1" applyBorder="1" applyAlignment="1"/>
    <xf numFmtId="0" fontId="75" fillId="0" borderId="22" xfId="0" applyFont="1" applyBorder="1" applyAlignment="1"/>
    <xf numFmtId="0" fontId="13" fillId="3" borderId="68" xfId="0" applyFont="1" applyFill="1" applyBorder="1" applyAlignment="1">
      <alignment horizontal="left" vertical="center" wrapText="1"/>
    </xf>
    <xf numFmtId="0" fontId="18" fillId="0" borderId="101" xfId="0" applyFont="1" applyBorder="1" applyAlignment="1">
      <alignment wrapText="1"/>
    </xf>
    <xf numFmtId="14" fontId="20" fillId="2" borderId="18" xfId="0" applyNumberFormat="1" applyFont="1" applyFill="1" applyBorder="1" applyAlignment="1">
      <alignment horizontal="center"/>
    </xf>
    <xf numFmtId="49" fontId="13" fillId="2" borderId="11" xfId="0" applyNumberFormat="1" applyFont="1" applyFill="1" applyBorder="1" applyAlignment="1">
      <alignment horizontal="left"/>
    </xf>
    <xf numFmtId="49" fontId="13" fillId="2" borderId="21" xfId="0" applyNumberFormat="1" applyFont="1" applyFill="1" applyBorder="1" applyAlignment="1">
      <alignment horizontal="left"/>
    </xf>
    <xf numFmtId="0" fontId="10" fillId="3" borderId="68" xfId="0" applyFont="1" applyFill="1" applyBorder="1" applyAlignment="1">
      <alignment horizontal="left" vertical="center" wrapText="1"/>
    </xf>
    <xf numFmtId="0" fontId="10" fillId="3" borderId="101" xfId="0" applyFont="1" applyFill="1" applyBorder="1" applyAlignment="1">
      <alignment horizontal="left" vertical="center" wrapText="1"/>
    </xf>
    <xf numFmtId="0" fontId="44" fillId="2" borderId="13" xfId="0" applyFont="1" applyFill="1" applyBorder="1" applyAlignment="1"/>
    <xf numFmtId="0" fontId="0" fillId="0" borderId="13" xfId="0" applyBorder="1" applyAlignment="1"/>
    <xf numFmtId="0" fontId="0" fillId="0" borderId="4" xfId="0" applyBorder="1" applyAlignment="1"/>
    <xf numFmtId="49" fontId="30" fillId="2" borderId="13" xfId="0" applyNumberFormat="1" applyFont="1" applyFill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4" xfId="0" applyFont="1" applyBorder="1" applyAlignment="1">
      <alignment horizontal="left" wrapText="1"/>
    </xf>
    <xf numFmtId="0" fontId="13" fillId="0" borderId="1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2" borderId="13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0" fontId="31" fillId="2" borderId="13" xfId="0" applyFont="1" applyFill="1" applyBorder="1" applyAlignment="1">
      <alignment horizontal="left" wrapText="1"/>
    </xf>
    <xf numFmtId="0" fontId="31" fillId="2" borderId="4" xfId="0" applyFont="1" applyFill="1" applyBorder="1" applyAlignment="1">
      <alignment horizontal="left" wrapText="1"/>
    </xf>
    <xf numFmtId="49" fontId="30" fillId="2" borderId="13" xfId="0" applyNumberFormat="1" applyFont="1" applyFill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13" fillId="3" borderId="12" xfId="0" applyFont="1" applyFill="1" applyBorder="1" applyAlignment="1">
      <alignment horizontal="left" vertical="center"/>
    </xf>
    <xf numFmtId="0" fontId="0" fillId="0" borderId="10" xfId="0" applyBorder="1" applyAlignment="1"/>
    <xf numFmtId="0" fontId="0" fillId="0" borderId="11" xfId="0" applyBorder="1" applyAlignment="1"/>
    <xf numFmtId="0" fontId="13" fillId="2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42" fillId="2" borderId="16" xfId="0" applyFont="1" applyFill="1" applyBorder="1" applyAlignment="1">
      <alignment wrapText="1"/>
    </xf>
    <xf numFmtId="49" fontId="30" fillId="2" borderId="4" xfId="0" applyNumberFormat="1" applyFont="1" applyFill="1" applyBorder="1" applyAlignment="1">
      <alignment horizontal="left"/>
    </xf>
    <xf numFmtId="49" fontId="30" fillId="2" borderId="16" xfId="0" applyNumberFormat="1" applyFont="1" applyFill="1" applyBorder="1" applyAlignment="1">
      <alignment horizontal="left"/>
    </xf>
    <xf numFmtId="0" fontId="31" fillId="2" borderId="16" xfId="0" applyFont="1" applyFill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13" fillId="2" borderId="16" xfId="0" applyFont="1" applyFill="1" applyBorder="1" applyAlignment="1">
      <alignment horizontal="left" wrapText="1"/>
    </xf>
    <xf numFmtId="49" fontId="30" fillId="2" borderId="4" xfId="0" applyNumberFormat="1" applyFont="1" applyFill="1" applyBorder="1" applyAlignment="1">
      <alignment horizontal="left" wrapText="1"/>
    </xf>
    <xf numFmtId="0" fontId="31" fillId="0" borderId="16" xfId="0" applyFont="1" applyBorder="1" applyAlignment="1">
      <alignment horizontal="left" wrapText="1"/>
    </xf>
    <xf numFmtId="0" fontId="31" fillId="0" borderId="16" xfId="0" applyFont="1" applyBorder="1" applyAlignment="1">
      <alignment horizontal="left"/>
    </xf>
    <xf numFmtId="0" fontId="31" fillId="2" borderId="16" xfId="0" applyFont="1" applyFill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wrapText="1"/>
    </xf>
    <xf numFmtId="0" fontId="4" fillId="0" borderId="4" xfId="0" applyFont="1" applyBorder="1" applyAlignment="1"/>
    <xf numFmtId="0" fontId="68" fillId="0" borderId="16" xfId="0" applyFont="1" applyBorder="1" applyAlignment="1"/>
    <xf numFmtId="0" fontId="68" fillId="0" borderId="22" xfId="0" applyFont="1" applyBorder="1" applyAlignment="1"/>
    <xf numFmtId="0" fontId="8" fillId="2" borderId="106" xfId="0" applyFont="1" applyFill="1" applyBorder="1" applyAlignment="1">
      <alignment horizontal="center" vertical="center"/>
    </xf>
    <xf numFmtId="0" fontId="0" fillId="0" borderId="80" xfId="0" applyBorder="1" applyAlignment="1"/>
    <xf numFmtId="0" fontId="0" fillId="0" borderId="107" xfId="0" applyBorder="1" applyAlignment="1"/>
    <xf numFmtId="0" fontId="0" fillId="0" borderId="31" xfId="0" applyBorder="1" applyAlignment="1"/>
    <xf numFmtId="0" fontId="0" fillId="0" borderId="21" xfId="0" applyBorder="1" applyAlignment="1"/>
    <xf numFmtId="0" fontId="0" fillId="0" borderId="29" xfId="0" applyBorder="1" applyAlignment="1"/>
    <xf numFmtId="0" fontId="0" fillId="2" borderId="1" xfId="0" applyFill="1" applyBorder="1" applyAlignment="1">
      <alignment vertical="center"/>
    </xf>
    <xf numFmtId="0" fontId="0" fillId="0" borderId="1" xfId="0" applyBorder="1" applyAlignment="1"/>
    <xf numFmtId="0" fontId="0" fillId="0" borderId="78" xfId="0" applyBorder="1" applyAlignment="1"/>
    <xf numFmtId="0" fontId="0" fillId="2" borderId="15" xfId="0" applyFill="1" applyBorder="1" applyAlignment="1">
      <alignment vertical="center"/>
    </xf>
    <xf numFmtId="0" fontId="0" fillId="0" borderId="19" xfId="0" applyBorder="1" applyAlignment="1"/>
    <xf numFmtId="0" fontId="0" fillId="0" borderId="63" xfId="0" applyBorder="1" applyAlignment="1"/>
    <xf numFmtId="0" fontId="0" fillId="0" borderId="20" xfId="0" applyBorder="1" applyAlignment="1"/>
    <xf numFmtId="0" fontId="0" fillId="0" borderId="0" xfId="0" applyBorder="1" applyAlignment="1"/>
    <xf numFmtId="0" fontId="0" fillId="0" borderId="59" xfId="0" applyBorder="1" applyAlignment="1"/>
    <xf numFmtId="0" fontId="0" fillId="0" borderId="104" xfId="0" applyBorder="1" applyAlignment="1"/>
    <xf numFmtId="0" fontId="0" fillId="0" borderId="9" xfId="0" applyBorder="1" applyAlignment="1"/>
    <xf numFmtId="0" fontId="0" fillId="0" borderId="105" xfId="0" applyBorder="1" applyAlignment="1"/>
    <xf numFmtId="0" fontId="4" fillId="7" borderId="4" xfId="0" applyFont="1" applyFill="1" applyBorder="1" applyAlignment="1">
      <alignment wrapText="1"/>
    </xf>
    <xf numFmtId="0" fontId="68" fillId="7" borderId="16" xfId="0" applyFont="1" applyFill="1" applyBorder="1" applyAlignment="1"/>
    <xf numFmtId="0" fontId="68" fillId="7" borderId="22" xfId="0" applyFont="1" applyFill="1" applyBorder="1" applyAlignment="1"/>
    <xf numFmtId="0" fontId="68" fillId="0" borderId="4" xfId="0" applyFont="1" applyBorder="1" applyAlignment="1">
      <alignment wrapText="1"/>
    </xf>
    <xf numFmtId="0" fontId="4" fillId="7" borderId="4" xfId="0" applyFont="1" applyFill="1" applyBorder="1" applyAlignment="1"/>
    <xf numFmtId="0" fontId="68" fillId="7" borderId="4" xfId="0" applyFont="1" applyFill="1" applyBorder="1" applyAlignment="1"/>
    <xf numFmtId="0" fontId="0" fillId="5" borderId="80" xfId="0" applyFill="1" applyBorder="1" applyAlignment="1">
      <alignment wrapText="1"/>
    </xf>
    <xf numFmtId="0" fontId="0" fillId="0" borderId="80" xfId="0" applyBorder="1" applyAlignment="1">
      <alignment wrapText="1"/>
    </xf>
    <xf numFmtId="0" fontId="11" fillId="2" borderId="69" xfId="0" applyFont="1" applyFill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4" fillId="0" borderId="69" xfId="0" applyFont="1" applyBorder="1" applyAlignment="1">
      <alignment horizontal="center"/>
    </xf>
    <xf numFmtId="0" fontId="68" fillId="0" borderId="66" xfId="0" applyFont="1" applyBorder="1" applyAlignment="1"/>
    <xf numFmtId="0" fontId="17" fillId="4" borderId="4" xfId="0" applyFont="1" applyFill="1" applyBorder="1" applyAlignment="1"/>
    <xf numFmtId="0" fontId="0" fillId="0" borderId="16" xfId="0" applyBorder="1" applyAlignment="1"/>
    <xf numFmtId="0" fontId="0" fillId="0" borderId="37" xfId="0" applyBorder="1" applyAlignment="1"/>
    <xf numFmtId="4" fontId="82" fillId="0" borderId="0" xfId="0" applyNumberFormat="1" applyFont="1" applyAlignment="1"/>
    <xf numFmtId="0" fontId="4" fillId="0" borderId="0" xfId="0" applyFont="1" applyFill="1" applyBorder="1" applyAlignment="1">
      <alignment horizontal="left" wrapText="1"/>
    </xf>
    <xf numFmtId="0" fontId="80" fillId="0" borderId="0" xfId="0" applyFont="1" applyBorder="1" applyAlignment="1">
      <alignment wrapText="1"/>
    </xf>
    <xf numFmtId="0" fontId="80" fillId="0" borderId="0" xfId="0" applyFont="1" applyAlignment="1"/>
    <xf numFmtId="0" fontId="4" fillId="0" borderId="17" xfId="0" applyFont="1" applyBorder="1" applyAlignment="1"/>
    <xf numFmtId="0" fontId="68" fillId="0" borderId="52" xfId="0" applyFont="1" applyBorder="1" applyAlignment="1"/>
    <xf numFmtId="0" fontId="68" fillId="0" borderId="51" xfId="0" applyFont="1" applyBorder="1" applyAlignment="1"/>
    <xf numFmtId="0" fontId="4" fillId="0" borderId="103" xfId="0" applyFont="1" applyFill="1" applyBorder="1" applyAlignment="1">
      <alignment horizontal="left" wrapText="1"/>
    </xf>
    <xf numFmtId="0" fontId="68" fillId="0" borderId="101" xfId="0" applyFont="1" applyBorder="1" applyAlignment="1">
      <alignment horizontal="left" wrapText="1"/>
    </xf>
    <xf numFmtId="0" fontId="68" fillId="0" borderId="82" xfId="0" applyFont="1" applyBorder="1" applyAlignment="1">
      <alignment horizontal="left" wrapText="1"/>
    </xf>
    <xf numFmtId="0" fontId="68" fillId="7" borderId="4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0" borderId="0" xfId="0" applyAlignment="1">
      <alignment wrapText="1"/>
    </xf>
    <xf numFmtId="4" fontId="74" fillId="0" borderId="0" xfId="0" applyNumberFormat="1" applyFont="1" applyAlignment="1">
      <alignment wrapText="1"/>
    </xf>
    <xf numFmtId="0" fontId="83" fillId="0" borderId="0" xfId="0" applyFont="1" applyAlignment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opLeftCell="A7" zoomScaleSheetLayoutView="100" workbookViewId="0">
      <selection activeCell="F17" sqref="F17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3.140625" customWidth="1"/>
    <col min="5" max="5" width="10.7109375" customWidth="1"/>
    <col min="6" max="6" width="10" customWidth="1"/>
    <col min="7" max="7" width="10.7109375" customWidth="1"/>
    <col min="8" max="8" width="10.7109375" style="561" customWidth="1"/>
    <col min="9" max="9" width="10.7109375" customWidth="1"/>
    <col min="10" max="10" width="10.7109375" style="603" customWidth="1"/>
    <col min="11" max="11" width="10.7109375" customWidth="1"/>
    <col min="12" max="12" width="10.140625" customWidth="1"/>
    <col min="13" max="13" width="10.28515625" customWidth="1"/>
    <col min="14" max="16" width="10.7109375" customWidth="1"/>
  </cols>
  <sheetData>
    <row r="1" spans="1:16" ht="18.75">
      <c r="A1" s="2" t="s">
        <v>382</v>
      </c>
      <c r="B1" s="3"/>
      <c r="C1" s="3"/>
      <c r="D1" s="3"/>
      <c r="E1" s="3"/>
      <c r="F1" s="3"/>
      <c r="G1" s="3"/>
      <c r="H1" s="560"/>
      <c r="I1" s="139"/>
      <c r="J1" s="599"/>
      <c r="K1" s="4"/>
      <c r="L1" s="4"/>
      <c r="M1" s="4"/>
      <c r="N1" s="4"/>
      <c r="O1" s="4"/>
      <c r="P1" s="4"/>
    </row>
    <row r="2" spans="1:16" ht="15.75" thickBot="1">
      <c r="A2" s="5"/>
      <c r="H2" s="560"/>
      <c r="I2" s="139"/>
      <c r="J2" s="599"/>
      <c r="K2" s="4"/>
      <c r="L2" s="4"/>
      <c r="M2" s="4"/>
      <c r="N2" s="267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352" t="s">
        <v>691</v>
      </c>
      <c r="F4" s="1353"/>
      <c r="G4" s="1354"/>
      <c r="H4" s="1352" t="s">
        <v>660</v>
      </c>
      <c r="I4" s="1353"/>
      <c r="J4" s="1354"/>
      <c r="K4" s="1384" t="s">
        <v>659</v>
      </c>
      <c r="L4" s="1353"/>
      <c r="M4" s="1354"/>
      <c r="N4" s="1382" t="s">
        <v>661</v>
      </c>
      <c r="O4" s="1382"/>
      <c r="P4" s="1383"/>
    </row>
    <row r="5" spans="1:16" ht="14.45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79" t="s">
        <v>658</v>
      </c>
      <c r="L5" s="1356"/>
      <c r="M5" s="1357"/>
      <c r="N5" s="1380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9"/>
      <c r="L6" s="1359"/>
      <c r="M6" s="1360"/>
      <c r="N6" s="1381"/>
      <c r="O6" s="1359"/>
      <c r="P6" s="1360"/>
    </row>
    <row r="7" spans="1:16" ht="32.2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1160" t="s">
        <v>657</v>
      </c>
      <c r="H7" s="617" t="s">
        <v>655</v>
      </c>
      <c r="I7" s="592" t="s">
        <v>656</v>
      </c>
      <c r="J7" s="600" t="s">
        <v>657</v>
      </c>
      <c r="K7" s="611" t="s">
        <v>655</v>
      </c>
      <c r="L7" s="592" t="s">
        <v>656</v>
      </c>
      <c r="M7" s="600" t="s">
        <v>657</v>
      </c>
      <c r="N7" s="591" t="s">
        <v>655</v>
      </c>
      <c r="O7" s="592" t="s">
        <v>656</v>
      </c>
      <c r="P7" s="600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373" t="s">
        <v>8</v>
      </c>
      <c r="I8" s="1362"/>
      <c r="J8" s="1363"/>
      <c r="K8" s="1373" t="s">
        <v>8</v>
      </c>
      <c r="L8" s="1362"/>
      <c r="M8" s="1363"/>
      <c r="N8" s="1373" t="s">
        <v>8</v>
      </c>
      <c r="O8" s="1362"/>
      <c r="P8" s="1363"/>
    </row>
    <row r="9" spans="1:16" ht="17.25" thickTop="1" thickBot="1">
      <c r="A9" s="1366" t="s">
        <v>9</v>
      </c>
      <c r="B9" s="1367"/>
      <c r="C9" s="1367"/>
      <c r="D9" s="1367"/>
      <c r="E9" s="1131">
        <f>SUM(E10,E19,E28,E36,E45,E58)</f>
        <v>404972</v>
      </c>
      <c r="F9" s="865">
        <v>4500</v>
      </c>
      <c r="G9" s="1132">
        <f t="shared" ref="G9:M9" si="0">SUM(G10,G19,G28,G36,G45,G58)</f>
        <v>409472</v>
      </c>
      <c r="H9" s="270">
        <f>SUM(H19,H10,H28,H36,H45,H58)</f>
        <v>403481</v>
      </c>
      <c r="I9" s="270">
        <f t="shared" si="0"/>
        <v>5000</v>
      </c>
      <c r="J9" s="594">
        <f t="shared" si="0"/>
        <v>408481</v>
      </c>
      <c r="K9" s="612">
        <f>SUM(K10,K19,K28,K36,K45,K58)</f>
        <v>405124</v>
      </c>
      <c r="L9" s="270">
        <f t="shared" si="0"/>
        <v>5000</v>
      </c>
      <c r="M9" s="270">
        <f t="shared" si="0"/>
        <v>410124</v>
      </c>
      <c r="N9" s="270">
        <f>SUM(N10,N19,N28,N36,N45,N58)</f>
        <v>406941</v>
      </c>
      <c r="O9" s="270">
        <f>SUM(O10,O19,O28,O36,O45,O58)</f>
        <v>5000</v>
      </c>
      <c r="P9" s="594">
        <f>SUM(N9:O9)</f>
        <v>411941</v>
      </c>
    </row>
    <row r="10" spans="1:16" ht="15.75" thickTop="1">
      <c r="A10" s="289" t="s">
        <v>383</v>
      </c>
      <c r="B10" s="1368" t="s">
        <v>384</v>
      </c>
      <c r="C10" s="1369"/>
      <c r="D10" s="1369"/>
      <c r="E10" s="271">
        <f>SUM(E11:E18)</f>
        <v>116139</v>
      </c>
      <c r="F10" s="280"/>
      <c r="G10" s="730">
        <f t="shared" ref="G10:N10" si="1">SUM(G11:G18)</f>
        <v>116139</v>
      </c>
      <c r="H10" s="271">
        <f t="shared" si="1"/>
        <v>114402</v>
      </c>
      <c r="I10" s="271">
        <f t="shared" si="1"/>
        <v>0</v>
      </c>
      <c r="J10" s="595">
        <f t="shared" si="1"/>
        <v>114402</v>
      </c>
      <c r="K10" s="613">
        <f t="shared" si="1"/>
        <v>115710</v>
      </c>
      <c r="L10" s="271">
        <f t="shared" si="1"/>
        <v>0</v>
      </c>
      <c r="M10" s="271">
        <f t="shared" si="1"/>
        <v>115710</v>
      </c>
      <c r="N10" s="271">
        <f t="shared" si="1"/>
        <v>117152</v>
      </c>
      <c r="O10" s="271"/>
      <c r="P10" s="595">
        <f>SUM(N10:O10)</f>
        <v>117152</v>
      </c>
    </row>
    <row r="11" spans="1:16" ht="18.75" customHeight="1">
      <c r="A11" s="290"/>
      <c r="B11" s="23" t="s">
        <v>25</v>
      </c>
      <c r="C11" s="23" t="s">
        <v>385</v>
      </c>
      <c r="D11" s="242" t="s">
        <v>386</v>
      </c>
      <c r="E11" s="1133">
        <v>700</v>
      </c>
      <c r="F11" s="866"/>
      <c r="G11" s="1134">
        <f>SUM(E11:F11)</f>
        <v>700</v>
      </c>
      <c r="H11" s="272">
        <v>700</v>
      </c>
      <c r="I11" s="219"/>
      <c r="J11" s="601">
        <f>SUM(H11:I11)</f>
        <v>700</v>
      </c>
      <c r="K11" s="911">
        <v>700</v>
      </c>
      <c r="L11" s="281"/>
      <c r="M11" s="609">
        <f>SUM(K11:L11)</f>
        <v>700</v>
      </c>
      <c r="N11" s="26">
        <v>700</v>
      </c>
      <c r="O11" s="26"/>
      <c r="P11" s="557">
        <f>SUM(N11:O11)</f>
        <v>700</v>
      </c>
    </row>
    <row r="12" spans="1:16" ht="28.9" customHeight="1">
      <c r="A12" s="290"/>
      <c r="B12" s="23" t="s">
        <v>372</v>
      </c>
      <c r="C12" s="563" t="s">
        <v>807</v>
      </c>
      <c r="D12" s="28" t="s">
        <v>388</v>
      </c>
      <c r="E12" s="1133">
        <v>1000</v>
      </c>
      <c r="F12" s="866"/>
      <c r="G12" s="1134">
        <f t="shared" ref="G12:G18" si="2">SUM(E12:F12)</f>
        <v>1000</v>
      </c>
      <c r="H12" s="272">
        <v>1000</v>
      </c>
      <c r="I12" s="219"/>
      <c r="J12" s="601">
        <f>SUM(H12:I12)</f>
        <v>1000</v>
      </c>
      <c r="K12" s="911">
        <v>1000</v>
      </c>
      <c r="L12" s="281"/>
      <c r="M12" s="609">
        <f t="shared" ref="M12:M18" si="3">SUM(K12:L12)</f>
        <v>1000</v>
      </c>
      <c r="N12" s="26">
        <v>1000</v>
      </c>
      <c r="O12" s="26"/>
      <c r="P12" s="557">
        <f t="shared" ref="P12:P18" si="4">SUM(N12:O12)</f>
        <v>1000</v>
      </c>
    </row>
    <row r="13" spans="1:16" ht="43.15" customHeight="1">
      <c r="A13" s="290"/>
      <c r="B13" s="23" t="s">
        <v>25</v>
      </c>
      <c r="C13" s="563" t="s">
        <v>702</v>
      </c>
      <c r="D13" s="242" t="s">
        <v>703</v>
      </c>
      <c r="E13" s="1135">
        <v>21754</v>
      </c>
      <c r="F13" s="866"/>
      <c r="G13" s="1134">
        <f t="shared" si="2"/>
        <v>21754</v>
      </c>
      <c r="H13" s="272">
        <v>25688</v>
      </c>
      <c r="I13" s="219"/>
      <c r="J13" s="601">
        <f t="shared" ref="J13:J18" si="5">SUM(H13:I13)</f>
        <v>25688</v>
      </c>
      <c r="K13" s="911">
        <v>26013</v>
      </c>
      <c r="L13" s="281"/>
      <c r="M13" s="609">
        <f t="shared" si="3"/>
        <v>26013</v>
      </c>
      <c r="N13" s="26">
        <v>26335</v>
      </c>
      <c r="O13" s="26"/>
      <c r="P13" s="557">
        <f t="shared" si="4"/>
        <v>26335</v>
      </c>
    </row>
    <row r="14" spans="1:16" ht="39">
      <c r="A14" s="290"/>
      <c r="B14" s="23" t="s">
        <v>25</v>
      </c>
      <c r="C14" s="563" t="s">
        <v>808</v>
      </c>
      <c r="D14" s="76" t="s">
        <v>765</v>
      </c>
      <c r="E14" s="1133">
        <v>5000</v>
      </c>
      <c r="F14" s="866"/>
      <c r="G14" s="1134">
        <f t="shared" si="2"/>
        <v>5000</v>
      </c>
      <c r="H14" s="272">
        <v>5000</v>
      </c>
      <c r="I14" s="219"/>
      <c r="J14" s="601">
        <f t="shared" si="5"/>
        <v>5000</v>
      </c>
      <c r="K14" s="911">
        <v>5000</v>
      </c>
      <c r="L14" s="281"/>
      <c r="M14" s="609">
        <f t="shared" si="3"/>
        <v>5000</v>
      </c>
      <c r="N14" s="26">
        <v>5000</v>
      </c>
      <c r="O14" s="26"/>
      <c r="P14" s="557">
        <f t="shared" si="4"/>
        <v>5000</v>
      </c>
    </row>
    <row r="15" spans="1:16" ht="25.9" customHeight="1">
      <c r="A15" s="290"/>
      <c r="B15" s="23" t="s">
        <v>25</v>
      </c>
      <c r="C15" s="23" t="s">
        <v>10</v>
      </c>
      <c r="D15" s="256" t="s">
        <v>827</v>
      </c>
      <c r="E15" s="1133">
        <v>85688</v>
      </c>
      <c r="F15" s="866"/>
      <c r="G15" s="1134">
        <f t="shared" si="2"/>
        <v>85688</v>
      </c>
      <c r="H15" s="272">
        <v>80214</v>
      </c>
      <c r="I15" s="219"/>
      <c r="J15" s="601">
        <f t="shared" si="5"/>
        <v>80214</v>
      </c>
      <c r="K15" s="911">
        <v>81197</v>
      </c>
      <c r="L15" s="281"/>
      <c r="M15" s="609">
        <f t="shared" si="3"/>
        <v>81197</v>
      </c>
      <c r="N15" s="26">
        <v>82317</v>
      </c>
      <c r="O15" s="26"/>
      <c r="P15" s="557">
        <f t="shared" si="4"/>
        <v>82317</v>
      </c>
    </row>
    <row r="16" spans="1:16">
      <c r="A16" s="290"/>
      <c r="B16" s="23" t="s">
        <v>25</v>
      </c>
      <c r="C16" s="23" t="s">
        <v>244</v>
      </c>
      <c r="D16" s="1029" t="s">
        <v>766</v>
      </c>
      <c r="E16" s="1133">
        <v>1023</v>
      </c>
      <c r="F16" s="866"/>
      <c r="G16" s="1134">
        <f t="shared" si="2"/>
        <v>1023</v>
      </c>
      <c r="H16" s="272">
        <v>1000</v>
      </c>
      <c r="I16" s="219"/>
      <c r="J16" s="601">
        <f t="shared" si="5"/>
        <v>1000</v>
      </c>
      <c r="K16" s="911">
        <v>1000</v>
      </c>
      <c r="L16" s="281"/>
      <c r="M16" s="609">
        <f t="shared" si="3"/>
        <v>1000</v>
      </c>
      <c r="N16" s="26">
        <v>1000</v>
      </c>
      <c r="O16" s="26"/>
      <c r="P16" s="557">
        <f t="shared" si="4"/>
        <v>1000</v>
      </c>
    </row>
    <row r="17" spans="1:16" ht="28.15" customHeight="1">
      <c r="A17" s="291"/>
      <c r="B17" s="140" t="s">
        <v>389</v>
      </c>
      <c r="C17" s="141" t="s">
        <v>390</v>
      </c>
      <c r="D17" s="175" t="s">
        <v>391</v>
      </c>
      <c r="E17" s="1135">
        <v>700</v>
      </c>
      <c r="F17" s="867"/>
      <c r="G17" s="1134">
        <f t="shared" si="2"/>
        <v>700</v>
      </c>
      <c r="H17" s="618">
        <v>800</v>
      </c>
      <c r="I17" s="275"/>
      <c r="J17" s="601">
        <f t="shared" si="5"/>
        <v>800</v>
      </c>
      <c r="K17" s="1172">
        <v>800</v>
      </c>
      <c r="L17" s="282"/>
      <c r="M17" s="609">
        <f t="shared" si="3"/>
        <v>800</v>
      </c>
      <c r="N17" s="26">
        <v>800</v>
      </c>
      <c r="O17" s="26"/>
      <c r="P17" s="557">
        <f t="shared" si="4"/>
        <v>800</v>
      </c>
    </row>
    <row r="18" spans="1:16" ht="16.899999999999999" customHeight="1">
      <c r="A18" s="291"/>
      <c r="B18" s="183" t="s">
        <v>25</v>
      </c>
      <c r="C18" s="184" t="s">
        <v>243</v>
      </c>
      <c r="D18" s="175" t="s">
        <v>13</v>
      </c>
      <c r="E18" s="1135">
        <v>274</v>
      </c>
      <c r="F18" s="867"/>
      <c r="G18" s="1134">
        <f t="shared" si="2"/>
        <v>274</v>
      </c>
      <c r="H18" s="618">
        <v>0</v>
      </c>
      <c r="I18" s="275"/>
      <c r="J18" s="601">
        <f t="shared" si="5"/>
        <v>0</v>
      </c>
      <c r="K18" s="614">
        <v>0</v>
      </c>
      <c r="L18" s="282"/>
      <c r="M18" s="609">
        <f t="shared" si="3"/>
        <v>0</v>
      </c>
      <c r="N18" s="26"/>
      <c r="O18" s="26"/>
      <c r="P18" s="557">
        <f t="shared" si="4"/>
        <v>0</v>
      </c>
    </row>
    <row r="19" spans="1:16">
      <c r="A19" s="292" t="s">
        <v>392</v>
      </c>
      <c r="B19" s="1364" t="s">
        <v>393</v>
      </c>
      <c r="C19" s="1370"/>
      <c r="D19" s="1370"/>
      <c r="E19" s="273">
        <f>SUM(E20:E27)</f>
        <v>113394</v>
      </c>
      <c r="F19" s="868"/>
      <c r="G19" s="730">
        <f t="shared" ref="G19:N19" si="6">SUM(G20:G27)</f>
        <v>113394</v>
      </c>
      <c r="H19" s="273">
        <f t="shared" si="6"/>
        <v>114670</v>
      </c>
      <c r="I19" s="273">
        <f t="shared" si="6"/>
        <v>0</v>
      </c>
      <c r="J19" s="596">
        <f t="shared" si="6"/>
        <v>114670</v>
      </c>
      <c r="K19" s="615">
        <f t="shared" si="6"/>
        <v>114690</v>
      </c>
      <c r="L19" s="273">
        <f t="shared" si="6"/>
        <v>0</v>
      </c>
      <c r="M19" s="273">
        <f t="shared" si="6"/>
        <v>114690</v>
      </c>
      <c r="N19" s="273">
        <f t="shared" si="6"/>
        <v>114690</v>
      </c>
      <c r="O19" s="273"/>
      <c r="P19" s="595">
        <f>SUM(N19:O19)</f>
        <v>114690</v>
      </c>
    </row>
    <row r="20" spans="1:16" ht="18.75" customHeight="1">
      <c r="A20" s="290"/>
      <c r="B20" s="23" t="s">
        <v>25</v>
      </c>
      <c r="C20" s="23" t="s">
        <v>10</v>
      </c>
      <c r="D20" s="35" t="s">
        <v>518</v>
      </c>
      <c r="E20" s="1135">
        <v>102696</v>
      </c>
      <c r="F20" s="869"/>
      <c r="G20" s="1134">
        <f t="shared" ref="G20:G27" si="7">SUM(E20:F20)</f>
        <v>102696</v>
      </c>
      <c r="H20" s="618">
        <v>104810</v>
      </c>
      <c r="I20" s="275"/>
      <c r="J20" s="601">
        <f t="shared" ref="J20:J27" si="8">SUM(H20:I20)</f>
        <v>104810</v>
      </c>
      <c r="K20" s="549">
        <v>104810</v>
      </c>
      <c r="L20" s="283"/>
      <c r="M20" s="609">
        <f t="shared" ref="M20:M27" si="9">SUM(K20:L20)</f>
        <v>104810</v>
      </c>
      <c r="N20" s="26">
        <v>104810</v>
      </c>
      <c r="O20" s="26"/>
      <c r="P20" s="557">
        <f t="shared" ref="P20:P27" si="10">SUM(N20:O20)</f>
        <v>104810</v>
      </c>
    </row>
    <row r="21" spans="1:16" ht="16.149999999999999" customHeight="1">
      <c r="A21" s="290"/>
      <c r="B21" s="23" t="s">
        <v>25</v>
      </c>
      <c r="C21" s="23" t="s">
        <v>515</v>
      </c>
      <c r="D21" s="35" t="s">
        <v>550</v>
      </c>
      <c r="E21" s="1135">
        <v>626</v>
      </c>
      <c r="F21" s="869"/>
      <c r="G21" s="1134">
        <f t="shared" si="7"/>
        <v>626</v>
      </c>
      <c r="H21" s="618">
        <v>0</v>
      </c>
      <c r="I21" s="275"/>
      <c r="J21" s="601">
        <f t="shared" si="8"/>
        <v>0</v>
      </c>
      <c r="K21" s="220">
        <v>0</v>
      </c>
      <c r="L21" s="283"/>
      <c r="M21" s="609">
        <f t="shared" si="9"/>
        <v>0</v>
      </c>
      <c r="N21" s="26">
        <v>0</v>
      </c>
      <c r="O21" s="26"/>
      <c r="P21" s="557">
        <f t="shared" si="10"/>
        <v>0</v>
      </c>
    </row>
    <row r="22" spans="1:16">
      <c r="A22" s="290"/>
      <c r="B22" s="23" t="s">
        <v>25</v>
      </c>
      <c r="C22" s="23" t="s">
        <v>243</v>
      </c>
      <c r="D22" s="36" t="s">
        <v>13</v>
      </c>
      <c r="E22" s="1135">
        <v>761</v>
      </c>
      <c r="F22" s="869"/>
      <c r="G22" s="1134">
        <f t="shared" si="7"/>
        <v>761</v>
      </c>
      <c r="H22" s="618">
        <v>549</v>
      </c>
      <c r="I22" s="275"/>
      <c r="J22" s="601">
        <f t="shared" si="8"/>
        <v>549</v>
      </c>
      <c r="K22" s="549">
        <v>549</v>
      </c>
      <c r="L22" s="283"/>
      <c r="M22" s="609">
        <f t="shared" si="9"/>
        <v>549</v>
      </c>
      <c r="N22" s="26">
        <v>549</v>
      </c>
      <c r="O22" s="26"/>
      <c r="P22" s="557">
        <f t="shared" si="10"/>
        <v>549</v>
      </c>
    </row>
    <row r="23" spans="1:16">
      <c r="A23" s="290"/>
      <c r="B23" s="23" t="s">
        <v>25</v>
      </c>
      <c r="C23" s="23" t="s">
        <v>244</v>
      </c>
      <c r="D23" s="36" t="s">
        <v>394</v>
      </c>
      <c r="E23" s="1135">
        <v>3661</v>
      </c>
      <c r="F23" s="869"/>
      <c r="G23" s="1134">
        <f t="shared" si="7"/>
        <v>3661</v>
      </c>
      <c r="H23" s="618">
        <v>3661</v>
      </c>
      <c r="I23" s="275"/>
      <c r="J23" s="601">
        <f t="shared" si="8"/>
        <v>3661</v>
      </c>
      <c r="K23" s="549">
        <v>3661</v>
      </c>
      <c r="L23" s="283"/>
      <c r="M23" s="609">
        <f t="shared" si="9"/>
        <v>3661</v>
      </c>
      <c r="N23" s="26">
        <v>3661</v>
      </c>
      <c r="O23" s="26"/>
      <c r="P23" s="557">
        <f t="shared" si="10"/>
        <v>3661</v>
      </c>
    </row>
    <row r="24" spans="1:16" ht="28.15" customHeight="1">
      <c r="A24" s="290"/>
      <c r="B24" s="23" t="s">
        <v>25</v>
      </c>
      <c r="C24" s="29" t="s">
        <v>395</v>
      </c>
      <c r="D24" s="35" t="s">
        <v>396</v>
      </c>
      <c r="E24" s="1135">
        <v>650</v>
      </c>
      <c r="F24" s="869"/>
      <c r="G24" s="1134">
        <f t="shared" si="7"/>
        <v>650</v>
      </c>
      <c r="H24" s="618">
        <v>650</v>
      </c>
      <c r="I24" s="275"/>
      <c r="J24" s="601">
        <f t="shared" si="8"/>
        <v>650</v>
      </c>
      <c r="K24" s="549">
        <v>670</v>
      </c>
      <c r="L24" s="283"/>
      <c r="M24" s="609">
        <f t="shared" si="9"/>
        <v>670</v>
      </c>
      <c r="N24" s="1252">
        <v>670</v>
      </c>
      <c r="O24" s="26"/>
      <c r="P24" s="557">
        <f t="shared" si="10"/>
        <v>670</v>
      </c>
    </row>
    <row r="25" spans="1:16">
      <c r="A25" s="290"/>
      <c r="B25" s="23" t="s">
        <v>25</v>
      </c>
      <c r="C25" s="23" t="s">
        <v>397</v>
      </c>
      <c r="D25" s="36" t="s">
        <v>583</v>
      </c>
      <c r="E25" s="1133">
        <v>4000</v>
      </c>
      <c r="F25" s="869"/>
      <c r="G25" s="1134">
        <f t="shared" si="7"/>
        <v>4000</v>
      </c>
      <c r="H25" s="272">
        <v>4000</v>
      </c>
      <c r="I25" s="219"/>
      <c r="J25" s="601">
        <f t="shared" si="8"/>
        <v>4000</v>
      </c>
      <c r="K25" s="549">
        <v>4000</v>
      </c>
      <c r="L25" s="283"/>
      <c r="M25" s="609">
        <f t="shared" si="9"/>
        <v>4000</v>
      </c>
      <c r="N25" s="26">
        <v>4000</v>
      </c>
      <c r="O25" s="26"/>
      <c r="P25" s="557">
        <f t="shared" si="10"/>
        <v>4000</v>
      </c>
    </row>
    <row r="26" spans="1:16">
      <c r="A26" s="290"/>
      <c r="B26" s="23" t="s">
        <v>25</v>
      </c>
      <c r="C26" s="23" t="s">
        <v>387</v>
      </c>
      <c r="D26" s="36" t="s">
        <v>398</v>
      </c>
      <c r="E26" s="1133">
        <v>700</v>
      </c>
      <c r="F26" s="869"/>
      <c r="G26" s="1134">
        <f t="shared" si="7"/>
        <v>700</v>
      </c>
      <c r="H26" s="272">
        <v>700</v>
      </c>
      <c r="I26" s="219"/>
      <c r="J26" s="601">
        <f t="shared" si="8"/>
        <v>700</v>
      </c>
      <c r="K26" s="549">
        <v>700</v>
      </c>
      <c r="L26" s="283"/>
      <c r="M26" s="609">
        <f t="shared" si="9"/>
        <v>700</v>
      </c>
      <c r="N26" s="26">
        <v>700</v>
      </c>
      <c r="O26" s="26"/>
      <c r="P26" s="557">
        <f t="shared" si="10"/>
        <v>700</v>
      </c>
    </row>
    <row r="27" spans="1:16">
      <c r="A27" s="290"/>
      <c r="B27" s="23" t="s">
        <v>25</v>
      </c>
      <c r="C27" s="23" t="s">
        <v>255</v>
      </c>
      <c r="D27" s="36" t="s">
        <v>584</v>
      </c>
      <c r="E27" s="1133">
        <v>300</v>
      </c>
      <c r="F27" s="869"/>
      <c r="G27" s="1134">
        <f t="shared" si="7"/>
        <v>300</v>
      </c>
      <c r="H27" s="272">
        <v>300</v>
      </c>
      <c r="I27" s="219"/>
      <c r="J27" s="601">
        <f t="shared" si="8"/>
        <v>300</v>
      </c>
      <c r="K27" s="549">
        <v>300</v>
      </c>
      <c r="L27" s="283"/>
      <c r="M27" s="609">
        <f t="shared" si="9"/>
        <v>300</v>
      </c>
      <c r="N27" s="26">
        <v>300</v>
      </c>
      <c r="O27" s="26"/>
      <c r="P27" s="557">
        <f t="shared" si="10"/>
        <v>300</v>
      </c>
    </row>
    <row r="28" spans="1:16">
      <c r="A28" s="293" t="s">
        <v>399</v>
      </c>
      <c r="B28" s="1364" t="s">
        <v>400</v>
      </c>
      <c r="C28" s="1370"/>
      <c r="D28" s="1370"/>
      <c r="E28" s="273">
        <f>SUM(E29:E35)</f>
        <v>78736</v>
      </c>
      <c r="F28" s="284"/>
      <c r="G28" s="730">
        <f t="shared" ref="G28:N28" si="11">SUM(G29:G35)</f>
        <v>78736</v>
      </c>
      <c r="H28" s="273">
        <f t="shared" si="11"/>
        <v>80475</v>
      </c>
      <c r="I28" s="273">
        <f t="shared" si="11"/>
        <v>0</v>
      </c>
      <c r="J28" s="596">
        <f t="shared" si="11"/>
        <v>80475</v>
      </c>
      <c r="K28" s="615">
        <f t="shared" si="11"/>
        <v>80475</v>
      </c>
      <c r="L28" s="273">
        <f t="shared" si="11"/>
        <v>0</v>
      </c>
      <c r="M28" s="273">
        <f t="shared" si="11"/>
        <v>80475</v>
      </c>
      <c r="N28" s="273">
        <f t="shared" si="11"/>
        <v>80475</v>
      </c>
      <c r="O28" s="273"/>
      <c r="P28" s="595">
        <f>SUM(N28:O28)</f>
        <v>80475</v>
      </c>
    </row>
    <row r="29" spans="1:16" ht="17.25" customHeight="1">
      <c r="A29" s="294"/>
      <c r="B29" s="23" t="s">
        <v>25</v>
      </c>
      <c r="C29" s="23" t="s">
        <v>10</v>
      </c>
      <c r="D29" s="35" t="s">
        <v>518</v>
      </c>
      <c r="E29" s="1135">
        <v>73303</v>
      </c>
      <c r="F29" s="870"/>
      <c r="G29" s="1134">
        <v>73303</v>
      </c>
      <c r="H29" s="272">
        <v>76176</v>
      </c>
      <c r="I29" s="219"/>
      <c r="J29" s="601">
        <f t="shared" ref="J29:J35" si="12">SUM(H29:I29)</f>
        <v>76176</v>
      </c>
      <c r="K29" s="221">
        <v>76176</v>
      </c>
      <c r="L29" s="285"/>
      <c r="M29" s="609">
        <f t="shared" ref="M29:M35" si="13">SUM(K29:L29)</f>
        <v>76176</v>
      </c>
      <c r="N29" s="26">
        <v>76176</v>
      </c>
      <c r="O29" s="26"/>
      <c r="P29" s="557">
        <f t="shared" ref="P29:P35" si="14">SUM(N29:O29)</f>
        <v>76176</v>
      </c>
    </row>
    <row r="30" spans="1:16" ht="14.45" customHeight="1">
      <c r="A30" s="294"/>
      <c r="B30" s="23" t="s">
        <v>25</v>
      </c>
      <c r="C30" s="23" t="s">
        <v>515</v>
      </c>
      <c r="D30" s="35" t="s">
        <v>551</v>
      </c>
      <c r="E30" s="1133">
        <v>599</v>
      </c>
      <c r="F30" s="870"/>
      <c r="G30" s="1134">
        <f>SUM(E30:F30)</f>
        <v>599</v>
      </c>
      <c r="H30" s="272">
        <v>0</v>
      </c>
      <c r="I30" s="219"/>
      <c r="J30" s="601">
        <f t="shared" si="12"/>
        <v>0</v>
      </c>
      <c r="K30" s="221">
        <v>0</v>
      </c>
      <c r="L30" s="285"/>
      <c r="M30" s="609">
        <f t="shared" si="13"/>
        <v>0</v>
      </c>
      <c r="N30" s="26">
        <v>0</v>
      </c>
      <c r="O30" s="26"/>
      <c r="P30" s="557">
        <f t="shared" si="14"/>
        <v>0</v>
      </c>
    </row>
    <row r="31" spans="1:16">
      <c r="A31" s="294"/>
      <c r="B31" s="23" t="s">
        <v>25</v>
      </c>
      <c r="C31" s="23" t="s">
        <v>243</v>
      </c>
      <c r="D31" s="36" t="s">
        <v>13</v>
      </c>
      <c r="E31" s="1133">
        <v>546</v>
      </c>
      <c r="F31" s="870"/>
      <c r="G31" s="1134">
        <f>SUM(E31:F31)</f>
        <v>546</v>
      </c>
      <c r="H31" s="272">
        <v>561</v>
      </c>
      <c r="I31" s="219"/>
      <c r="J31" s="601">
        <f t="shared" si="12"/>
        <v>561</v>
      </c>
      <c r="K31" s="221">
        <v>561</v>
      </c>
      <c r="L31" s="285"/>
      <c r="M31" s="609">
        <f t="shared" si="13"/>
        <v>561</v>
      </c>
      <c r="N31" s="26">
        <v>561</v>
      </c>
      <c r="O31" s="26"/>
      <c r="P31" s="557">
        <f t="shared" si="14"/>
        <v>561</v>
      </c>
    </row>
    <row r="32" spans="1:16">
      <c r="A32" s="294"/>
      <c r="B32" s="23" t="s">
        <v>25</v>
      </c>
      <c r="C32" s="23" t="s">
        <v>244</v>
      </c>
      <c r="D32" s="36" t="s">
        <v>401</v>
      </c>
      <c r="E32" s="1133">
        <v>3138</v>
      </c>
      <c r="F32" s="870"/>
      <c r="G32" s="1134">
        <f>SUM(E32:F32)</f>
        <v>3138</v>
      </c>
      <c r="H32" s="272">
        <v>3138</v>
      </c>
      <c r="I32" s="219"/>
      <c r="J32" s="601">
        <f t="shared" si="12"/>
        <v>3138</v>
      </c>
      <c r="K32" s="221">
        <v>3138</v>
      </c>
      <c r="L32" s="285"/>
      <c r="M32" s="609">
        <f t="shared" si="13"/>
        <v>3138</v>
      </c>
      <c r="N32" s="26">
        <v>3138</v>
      </c>
      <c r="O32" s="26"/>
      <c r="P32" s="557">
        <f t="shared" si="14"/>
        <v>3138</v>
      </c>
    </row>
    <row r="33" spans="1:16" ht="28.9" customHeight="1">
      <c r="A33" s="294"/>
      <c r="B33" s="23" t="s">
        <v>25</v>
      </c>
      <c r="C33" s="23" t="s">
        <v>402</v>
      </c>
      <c r="D33" s="35" t="s">
        <v>396</v>
      </c>
      <c r="E33" s="1135">
        <v>300</v>
      </c>
      <c r="F33" s="696"/>
      <c r="G33" s="1134">
        <v>300</v>
      </c>
      <c r="H33" s="618">
        <v>600</v>
      </c>
      <c r="I33" s="275"/>
      <c r="J33" s="601">
        <f t="shared" si="12"/>
        <v>600</v>
      </c>
      <c r="K33" s="216">
        <v>600</v>
      </c>
      <c r="L33" s="286"/>
      <c r="M33" s="609">
        <f t="shared" si="13"/>
        <v>600</v>
      </c>
      <c r="N33" s="26">
        <v>600</v>
      </c>
      <c r="O33" s="26"/>
      <c r="P33" s="557">
        <f t="shared" si="14"/>
        <v>600</v>
      </c>
    </row>
    <row r="34" spans="1:16">
      <c r="A34" s="294"/>
      <c r="B34" s="23" t="s">
        <v>25</v>
      </c>
      <c r="C34" s="23" t="s">
        <v>47</v>
      </c>
      <c r="D34" s="36" t="s">
        <v>403</v>
      </c>
      <c r="E34" s="1133">
        <v>650</v>
      </c>
      <c r="F34" s="696"/>
      <c r="G34" s="1134">
        <v>650</v>
      </c>
      <c r="H34" s="272">
        <v>0</v>
      </c>
      <c r="I34" s="219"/>
      <c r="J34" s="601">
        <f t="shared" si="12"/>
        <v>0</v>
      </c>
      <c r="K34" s="216">
        <v>0</v>
      </c>
      <c r="L34" s="286"/>
      <c r="M34" s="609">
        <f t="shared" si="13"/>
        <v>0</v>
      </c>
      <c r="N34" s="26">
        <v>0</v>
      </c>
      <c r="O34" s="26"/>
      <c r="P34" s="557">
        <f t="shared" si="14"/>
        <v>0</v>
      </c>
    </row>
    <row r="35" spans="1:16">
      <c r="A35" s="294"/>
      <c r="B35" s="23" t="s">
        <v>25</v>
      </c>
      <c r="C35" s="23" t="s">
        <v>257</v>
      </c>
      <c r="D35" s="1143" t="s">
        <v>14</v>
      </c>
      <c r="E35" s="1135">
        <v>200</v>
      </c>
      <c r="F35" s="696"/>
      <c r="G35" s="1134">
        <v>200</v>
      </c>
      <c r="H35" s="272">
        <v>0</v>
      </c>
      <c r="I35" s="219"/>
      <c r="J35" s="601">
        <f t="shared" si="12"/>
        <v>0</v>
      </c>
      <c r="K35" s="216">
        <v>0</v>
      </c>
      <c r="L35" s="286"/>
      <c r="M35" s="180">
        <f t="shared" si="13"/>
        <v>0</v>
      </c>
      <c r="N35" s="26">
        <v>0</v>
      </c>
      <c r="O35" s="26"/>
      <c r="P35" s="557">
        <f t="shared" si="14"/>
        <v>0</v>
      </c>
    </row>
    <row r="36" spans="1:16">
      <c r="A36" s="293" t="s">
        <v>404</v>
      </c>
      <c r="B36" s="1371" t="s">
        <v>405</v>
      </c>
      <c r="C36" s="1372"/>
      <c r="D36" s="1372"/>
      <c r="E36" s="273">
        <f>SUM(E37:E44)</f>
        <v>3430</v>
      </c>
      <c r="F36" s="284"/>
      <c r="G36" s="730">
        <f t="shared" ref="G36:N36" si="15">SUM(G37:G44)</f>
        <v>3430</v>
      </c>
      <c r="H36" s="273">
        <f t="shared" si="15"/>
        <v>3422</v>
      </c>
      <c r="I36" s="273">
        <f t="shared" si="15"/>
        <v>0</v>
      </c>
      <c r="J36" s="596">
        <f t="shared" si="15"/>
        <v>3422</v>
      </c>
      <c r="K36" s="615">
        <f t="shared" si="15"/>
        <v>3422</v>
      </c>
      <c r="L36" s="273">
        <f t="shared" si="15"/>
        <v>0</v>
      </c>
      <c r="M36" s="273">
        <f t="shared" si="15"/>
        <v>3422</v>
      </c>
      <c r="N36" s="273">
        <f t="shared" si="15"/>
        <v>3422</v>
      </c>
      <c r="O36" s="273"/>
      <c r="P36" s="595">
        <f>SUM(N36:O36)</f>
        <v>3422</v>
      </c>
    </row>
    <row r="37" spans="1:16">
      <c r="A37" s="295"/>
      <c r="B37" s="142">
        <v>8600</v>
      </c>
      <c r="C37" s="34" t="s">
        <v>406</v>
      </c>
      <c r="D37" s="36" t="s">
        <v>407</v>
      </c>
      <c r="E37" s="1133">
        <v>1100</v>
      </c>
      <c r="F37" s="696"/>
      <c r="G37" s="1134">
        <f t="shared" ref="G37:G44" si="16">SUM(E37:F37)</f>
        <v>1100</v>
      </c>
      <c r="H37" s="272">
        <v>1100</v>
      </c>
      <c r="I37" s="219"/>
      <c r="J37" s="601">
        <f t="shared" ref="J37:J43" si="17">SUM(H37:I37)</f>
        <v>1100</v>
      </c>
      <c r="K37" s="272">
        <v>1100</v>
      </c>
      <c r="L37" s="286"/>
      <c r="M37" s="609">
        <f t="shared" ref="M37:M44" si="18">SUM(K37:L37)</f>
        <v>1100</v>
      </c>
      <c r="N37" s="26">
        <v>1100</v>
      </c>
      <c r="O37" s="26"/>
      <c r="P37" s="557">
        <f t="shared" ref="P37:P44" si="19">SUM(N37:O37)</f>
        <v>1100</v>
      </c>
    </row>
    <row r="38" spans="1:16">
      <c r="A38" s="295"/>
      <c r="B38" s="142">
        <v>8600</v>
      </c>
      <c r="C38" s="34" t="s">
        <v>406</v>
      </c>
      <c r="D38" s="36" t="s">
        <v>408</v>
      </c>
      <c r="E38" s="1135">
        <v>600</v>
      </c>
      <c r="F38" s="696"/>
      <c r="G38" s="1134">
        <f t="shared" si="16"/>
        <v>600</v>
      </c>
      <c r="H38" s="272">
        <v>600</v>
      </c>
      <c r="I38" s="219"/>
      <c r="J38" s="601">
        <f t="shared" si="17"/>
        <v>600</v>
      </c>
      <c r="K38" s="272">
        <v>600</v>
      </c>
      <c r="L38" s="286"/>
      <c r="M38" s="609">
        <f t="shared" si="18"/>
        <v>600</v>
      </c>
      <c r="N38" s="26">
        <v>600</v>
      </c>
      <c r="O38" s="26"/>
      <c r="P38" s="557">
        <f t="shared" si="19"/>
        <v>600</v>
      </c>
    </row>
    <row r="39" spans="1:16">
      <c r="A39" s="295"/>
      <c r="B39" s="142">
        <v>8600</v>
      </c>
      <c r="C39" s="34" t="s">
        <v>406</v>
      </c>
      <c r="D39" s="36" t="s">
        <v>409</v>
      </c>
      <c r="E39" s="1133">
        <v>390</v>
      </c>
      <c r="F39" s="696"/>
      <c r="G39" s="1134">
        <f t="shared" si="16"/>
        <v>390</v>
      </c>
      <c r="H39" s="272">
        <v>382</v>
      </c>
      <c r="I39" s="219"/>
      <c r="J39" s="601">
        <f t="shared" si="17"/>
        <v>382</v>
      </c>
      <c r="K39" s="272">
        <v>382</v>
      </c>
      <c r="L39" s="286"/>
      <c r="M39" s="609">
        <f t="shared" si="18"/>
        <v>382</v>
      </c>
      <c r="N39" s="26">
        <v>382</v>
      </c>
      <c r="O39" s="26"/>
      <c r="P39" s="557">
        <f t="shared" si="19"/>
        <v>382</v>
      </c>
    </row>
    <row r="40" spans="1:16">
      <c r="A40" s="295"/>
      <c r="B40" s="142">
        <v>8600</v>
      </c>
      <c r="C40" s="34" t="s">
        <v>406</v>
      </c>
      <c r="D40" s="36" t="s">
        <v>410</v>
      </c>
      <c r="E40" s="1133">
        <v>515</v>
      </c>
      <c r="F40" s="696"/>
      <c r="G40" s="1134">
        <f t="shared" si="16"/>
        <v>515</v>
      </c>
      <c r="H40" s="272">
        <v>515</v>
      </c>
      <c r="I40" s="219"/>
      <c r="J40" s="601">
        <f t="shared" si="17"/>
        <v>515</v>
      </c>
      <c r="K40" s="272">
        <v>515</v>
      </c>
      <c r="L40" s="286"/>
      <c r="M40" s="609">
        <f t="shared" si="18"/>
        <v>515</v>
      </c>
      <c r="N40" s="26">
        <v>515</v>
      </c>
      <c r="O40" s="26"/>
      <c r="P40" s="557">
        <f t="shared" si="19"/>
        <v>515</v>
      </c>
    </row>
    <row r="41" spans="1:16" ht="27.6" customHeight="1">
      <c r="A41" s="295"/>
      <c r="B41" s="142">
        <v>8600</v>
      </c>
      <c r="C41" s="34" t="s">
        <v>406</v>
      </c>
      <c r="D41" s="35" t="s">
        <v>411</v>
      </c>
      <c r="E41" s="1133">
        <v>365</v>
      </c>
      <c r="F41" s="696"/>
      <c r="G41" s="1134">
        <f t="shared" si="16"/>
        <v>365</v>
      </c>
      <c r="H41" s="272">
        <v>365</v>
      </c>
      <c r="I41" s="219"/>
      <c r="J41" s="601">
        <f t="shared" si="17"/>
        <v>365</v>
      </c>
      <c r="K41" s="272">
        <v>365</v>
      </c>
      <c r="L41" s="286"/>
      <c r="M41" s="609">
        <f t="shared" si="18"/>
        <v>365</v>
      </c>
      <c r="N41" s="26">
        <v>365</v>
      </c>
      <c r="O41" s="26"/>
      <c r="P41" s="557">
        <f t="shared" si="19"/>
        <v>365</v>
      </c>
    </row>
    <row r="42" spans="1:16" ht="27" customHeight="1">
      <c r="A42" s="295"/>
      <c r="B42" s="142">
        <v>8600</v>
      </c>
      <c r="C42" s="34" t="s">
        <v>406</v>
      </c>
      <c r="D42" s="35" t="s">
        <v>412</v>
      </c>
      <c r="E42" s="1133">
        <v>50</v>
      </c>
      <c r="F42" s="696"/>
      <c r="G42" s="1134">
        <f t="shared" si="16"/>
        <v>50</v>
      </c>
      <c r="H42" s="272">
        <v>50</v>
      </c>
      <c r="I42" s="219"/>
      <c r="J42" s="601">
        <f t="shared" si="17"/>
        <v>50</v>
      </c>
      <c r="K42" s="272">
        <v>50</v>
      </c>
      <c r="L42" s="286"/>
      <c r="M42" s="609">
        <f t="shared" si="18"/>
        <v>50</v>
      </c>
      <c r="N42" s="26">
        <v>50</v>
      </c>
      <c r="O42" s="26"/>
      <c r="P42" s="557">
        <f t="shared" si="19"/>
        <v>50</v>
      </c>
    </row>
    <row r="43" spans="1:16" ht="27.75" customHeight="1">
      <c r="A43" s="296"/>
      <c r="B43" s="167">
        <v>8600</v>
      </c>
      <c r="C43" s="149" t="s">
        <v>406</v>
      </c>
      <c r="D43" s="150" t="s">
        <v>413</v>
      </c>
      <c r="E43" s="1135">
        <v>140</v>
      </c>
      <c r="F43" s="499"/>
      <c r="G43" s="1134">
        <f t="shared" si="16"/>
        <v>140</v>
      </c>
      <c r="H43" s="618">
        <v>140</v>
      </c>
      <c r="I43" s="275"/>
      <c r="J43" s="601">
        <f t="shared" si="17"/>
        <v>140</v>
      </c>
      <c r="K43" s="618">
        <v>140</v>
      </c>
      <c r="L43" s="287"/>
      <c r="M43" s="609">
        <f t="shared" si="18"/>
        <v>140</v>
      </c>
      <c r="N43" s="26">
        <v>140</v>
      </c>
      <c r="O43" s="26"/>
      <c r="P43" s="557">
        <f t="shared" si="19"/>
        <v>140</v>
      </c>
    </row>
    <row r="44" spans="1:16">
      <c r="A44" s="295"/>
      <c r="B44" s="142">
        <v>8600</v>
      </c>
      <c r="C44" s="34" t="s">
        <v>406</v>
      </c>
      <c r="D44" s="36" t="s">
        <v>414</v>
      </c>
      <c r="E44" s="1133">
        <v>270</v>
      </c>
      <c r="F44" s="696"/>
      <c r="G44" s="1134">
        <f t="shared" si="16"/>
        <v>270</v>
      </c>
      <c r="H44" s="272">
        <v>270</v>
      </c>
      <c r="I44" s="219"/>
      <c r="J44" s="601">
        <f>SUM(H44:I44)</f>
        <v>270</v>
      </c>
      <c r="K44" s="272">
        <v>270</v>
      </c>
      <c r="L44" s="286"/>
      <c r="M44" s="609">
        <f t="shared" si="18"/>
        <v>270</v>
      </c>
      <c r="N44" s="26">
        <v>270</v>
      </c>
      <c r="O44" s="26"/>
      <c r="P44" s="557">
        <f t="shared" si="19"/>
        <v>270</v>
      </c>
    </row>
    <row r="45" spans="1:16">
      <c r="A45" s="293" t="s">
        <v>415</v>
      </c>
      <c r="B45" s="1364" t="s">
        <v>416</v>
      </c>
      <c r="C45" s="1365"/>
      <c r="D45" s="1365"/>
      <c r="E45" s="273">
        <f t="shared" ref="E45:O45" si="20">SUM(E46:E57)</f>
        <v>60986</v>
      </c>
      <c r="F45" s="284">
        <f t="shared" si="20"/>
        <v>4500</v>
      </c>
      <c r="G45" s="730">
        <f t="shared" si="20"/>
        <v>65486</v>
      </c>
      <c r="H45" s="273">
        <f t="shared" si="20"/>
        <v>57382</v>
      </c>
      <c r="I45" s="273">
        <f t="shared" si="20"/>
        <v>5000</v>
      </c>
      <c r="J45" s="596">
        <f t="shared" si="20"/>
        <v>62382</v>
      </c>
      <c r="K45" s="615">
        <f t="shared" si="20"/>
        <v>57392</v>
      </c>
      <c r="L45" s="273">
        <f t="shared" si="20"/>
        <v>5000</v>
      </c>
      <c r="M45" s="273">
        <f t="shared" si="20"/>
        <v>62392</v>
      </c>
      <c r="N45" s="273">
        <f t="shared" si="20"/>
        <v>57392</v>
      </c>
      <c r="O45" s="273">
        <f t="shared" si="20"/>
        <v>5000</v>
      </c>
      <c r="P45" s="595">
        <f>SUM(N45:O45)</f>
        <v>62392</v>
      </c>
    </row>
    <row r="46" spans="1:16" ht="18" customHeight="1">
      <c r="A46" s="291"/>
      <c r="B46" s="140" t="s">
        <v>25</v>
      </c>
      <c r="C46" s="140" t="s">
        <v>10</v>
      </c>
      <c r="D46" s="150" t="s">
        <v>518</v>
      </c>
      <c r="E46" s="1135">
        <v>21388</v>
      </c>
      <c r="F46" s="499"/>
      <c r="G46" s="1134">
        <v>21388</v>
      </c>
      <c r="H46" s="618">
        <v>22451</v>
      </c>
      <c r="I46" s="275"/>
      <c r="J46" s="601">
        <f t="shared" ref="J46:J57" si="21">SUM(H46:I46)</f>
        <v>22451</v>
      </c>
      <c r="K46" s="217">
        <v>22451</v>
      </c>
      <c r="L46" s="287"/>
      <c r="M46" s="609">
        <f t="shared" ref="M46:M57" si="22">SUM(K46:L46)</f>
        <v>22451</v>
      </c>
      <c r="N46" s="26">
        <v>22451</v>
      </c>
      <c r="O46" s="26"/>
      <c r="P46" s="557">
        <f t="shared" ref="P46:P57" si="23">SUM(N46:O46)</f>
        <v>22451</v>
      </c>
    </row>
    <row r="47" spans="1:16" ht="44.25" customHeight="1">
      <c r="A47" s="291"/>
      <c r="B47" s="103" t="s">
        <v>25</v>
      </c>
      <c r="C47" s="95" t="s">
        <v>735</v>
      </c>
      <c r="D47" s="256" t="s">
        <v>796</v>
      </c>
      <c r="E47" s="1135"/>
      <c r="F47" s="499"/>
      <c r="G47" s="1134"/>
      <c r="H47" s="618">
        <v>1560</v>
      </c>
      <c r="I47" s="275"/>
      <c r="J47" s="601">
        <f>SUM(H47)</f>
        <v>1560</v>
      </c>
      <c r="K47" s="217">
        <v>1570</v>
      </c>
      <c r="L47" s="287"/>
      <c r="M47" s="609">
        <f>SUM(K47)</f>
        <v>1570</v>
      </c>
      <c r="N47" s="26">
        <v>1570</v>
      </c>
      <c r="O47" s="26"/>
      <c r="P47" s="557">
        <f>SUM(N47)</f>
        <v>1570</v>
      </c>
    </row>
    <row r="48" spans="1:16">
      <c r="A48" s="290"/>
      <c r="B48" s="23" t="s">
        <v>25</v>
      </c>
      <c r="C48" s="23" t="s">
        <v>243</v>
      </c>
      <c r="D48" s="36" t="s">
        <v>13</v>
      </c>
      <c r="E48" s="1135">
        <v>158</v>
      </c>
      <c r="F48" s="696"/>
      <c r="G48" s="1134">
        <f t="shared" ref="G48:G57" si="24">SUM(E48:F48)</f>
        <v>158</v>
      </c>
      <c r="H48" s="618">
        <v>165</v>
      </c>
      <c r="I48" s="275"/>
      <c r="J48" s="601">
        <f t="shared" si="21"/>
        <v>165</v>
      </c>
      <c r="K48" s="216">
        <v>165</v>
      </c>
      <c r="L48" s="286"/>
      <c r="M48" s="609">
        <f t="shared" si="22"/>
        <v>165</v>
      </c>
      <c r="N48" s="26">
        <v>165</v>
      </c>
      <c r="O48" s="26"/>
      <c r="P48" s="557">
        <f t="shared" si="23"/>
        <v>165</v>
      </c>
    </row>
    <row r="49" spans="1:16" ht="18" customHeight="1">
      <c r="A49" s="297"/>
      <c r="B49" s="149" t="s">
        <v>25</v>
      </c>
      <c r="C49" s="149" t="s">
        <v>425</v>
      </c>
      <c r="D49" s="150" t="s">
        <v>15</v>
      </c>
      <c r="E49" s="1135">
        <v>40</v>
      </c>
      <c r="F49" s="499"/>
      <c r="G49" s="1134">
        <v>40</v>
      </c>
      <c r="H49" s="618">
        <v>0</v>
      </c>
      <c r="I49" s="275"/>
      <c r="J49" s="601">
        <f t="shared" si="21"/>
        <v>0</v>
      </c>
      <c r="K49" s="217">
        <v>0</v>
      </c>
      <c r="L49" s="287"/>
      <c r="M49" s="609">
        <f t="shared" si="22"/>
        <v>0</v>
      </c>
      <c r="N49" s="26">
        <v>0</v>
      </c>
      <c r="O49" s="26"/>
      <c r="P49" s="557">
        <f t="shared" si="23"/>
        <v>0</v>
      </c>
    </row>
    <row r="50" spans="1:16">
      <c r="A50" s="290"/>
      <c r="B50" s="23" t="s">
        <v>25</v>
      </c>
      <c r="C50" s="23" t="s">
        <v>244</v>
      </c>
      <c r="D50" s="36" t="s">
        <v>401</v>
      </c>
      <c r="E50" s="1135">
        <v>1046</v>
      </c>
      <c r="F50" s="696"/>
      <c r="G50" s="1134">
        <f t="shared" si="24"/>
        <v>1046</v>
      </c>
      <c r="H50" s="618">
        <v>1046</v>
      </c>
      <c r="I50" s="275"/>
      <c r="J50" s="601">
        <f t="shared" si="21"/>
        <v>1046</v>
      </c>
      <c r="K50" s="216">
        <v>1046</v>
      </c>
      <c r="L50" s="286"/>
      <c r="M50" s="609">
        <f t="shared" si="22"/>
        <v>1046</v>
      </c>
      <c r="N50" s="26">
        <v>1046</v>
      </c>
      <c r="O50" s="26"/>
      <c r="P50" s="557">
        <f t="shared" si="23"/>
        <v>1046</v>
      </c>
    </row>
    <row r="51" spans="1:16" ht="30" customHeight="1">
      <c r="A51" s="290"/>
      <c r="B51" s="23" t="s">
        <v>25</v>
      </c>
      <c r="C51" s="23" t="s">
        <v>402</v>
      </c>
      <c r="D51" s="35" t="s">
        <v>396</v>
      </c>
      <c r="E51" s="1135">
        <v>60</v>
      </c>
      <c r="F51" s="696"/>
      <c r="G51" s="1134">
        <f t="shared" si="24"/>
        <v>60</v>
      </c>
      <c r="H51" s="272">
        <v>60</v>
      </c>
      <c r="I51" s="219"/>
      <c r="J51" s="601">
        <f t="shared" si="21"/>
        <v>60</v>
      </c>
      <c r="K51" s="216">
        <v>60</v>
      </c>
      <c r="L51" s="286"/>
      <c r="M51" s="609">
        <f t="shared" si="22"/>
        <v>60</v>
      </c>
      <c r="N51" s="26">
        <v>60</v>
      </c>
      <c r="O51" s="26"/>
      <c r="P51" s="557">
        <f t="shared" si="23"/>
        <v>60</v>
      </c>
    </row>
    <row r="52" spans="1:16" ht="27.75" customHeight="1">
      <c r="A52" s="290"/>
      <c r="B52" s="23" t="s">
        <v>25</v>
      </c>
      <c r="C52" s="23" t="s">
        <v>417</v>
      </c>
      <c r="D52" s="35" t="s">
        <v>418</v>
      </c>
      <c r="E52" s="1135">
        <v>100</v>
      </c>
      <c r="F52" s="696"/>
      <c r="G52" s="1134">
        <f t="shared" si="24"/>
        <v>100</v>
      </c>
      <c r="H52" s="272">
        <v>100</v>
      </c>
      <c r="I52" s="219"/>
      <c r="J52" s="601">
        <f t="shared" si="21"/>
        <v>100</v>
      </c>
      <c r="K52" s="216">
        <v>100</v>
      </c>
      <c r="L52" s="286"/>
      <c r="M52" s="609">
        <f t="shared" si="22"/>
        <v>100</v>
      </c>
      <c r="N52" s="26">
        <v>100</v>
      </c>
      <c r="O52" s="26"/>
      <c r="P52" s="557">
        <f t="shared" si="23"/>
        <v>100</v>
      </c>
    </row>
    <row r="53" spans="1:16">
      <c r="A53" s="298"/>
      <c r="B53" s="34" t="s">
        <v>46</v>
      </c>
      <c r="C53" s="34" t="s">
        <v>421</v>
      </c>
      <c r="D53" s="36" t="s">
        <v>422</v>
      </c>
      <c r="E53" s="1133">
        <v>6639</v>
      </c>
      <c r="F53" s="696"/>
      <c r="G53" s="1134">
        <f t="shared" si="24"/>
        <v>6639</v>
      </c>
      <c r="H53" s="272">
        <v>7000</v>
      </c>
      <c r="I53" s="219"/>
      <c r="J53" s="601">
        <f t="shared" si="21"/>
        <v>7000</v>
      </c>
      <c r="K53" s="216">
        <v>7000</v>
      </c>
      <c r="L53" s="286"/>
      <c r="M53" s="609">
        <f t="shared" si="22"/>
        <v>7000</v>
      </c>
      <c r="N53" s="26">
        <v>7000</v>
      </c>
      <c r="O53" s="26"/>
      <c r="P53" s="557">
        <f t="shared" si="23"/>
        <v>7000</v>
      </c>
    </row>
    <row r="54" spans="1:16" ht="42" customHeight="1">
      <c r="A54" s="298"/>
      <c r="B54" s="34" t="s">
        <v>46</v>
      </c>
      <c r="C54" s="34" t="s">
        <v>423</v>
      </c>
      <c r="D54" s="256" t="s">
        <v>795</v>
      </c>
      <c r="E54" s="1135">
        <v>5000</v>
      </c>
      <c r="F54" s="696"/>
      <c r="G54" s="1134">
        <f t="shared" si="24"/>
        <v>5000</v>
      </c>
      <c r="H54" s="618">
        <v>5000</v>
      </c>
      <c r="I54" s="275"/>
      <c r="J54" s="601">
        <f t="shared" si="21"/>
        <v>5000</v>
      </c>
      <c r="K54" s="216">
        <v>5000</v>
      </c>
      <c r="L54" s="286"/>
      <c r="M54" s="609">
        <f t="shared" si="22"/>
        <v>5000</v>
      </c>
      <c r="N54" s="26">
        <v>5000</v>
      </c>
      <c r="O54" s="26"/>
      <c r="P54" s="557">
        <f t="shared" si="23"/>
        <v>5000</v>
      </c>
    </row>
    <row r="55" spans="1:16" ht="40.15" customHeight="1">
      <c r="A55" s="298"/>
      <c r="B55" s="34" t="s">
        <v>46</v>
      </c>
      <c r="C55" s="1191" t="s">
        <v>744</v>
      </c>
      <c r="D55" s="256" t="s">
        <v>756</v>
      </c>
      <c r="E55" s="1135">
        <v>16597</v>
      </c>
      <c r="F55" s="696"/>
      <c r="G55" s="1134">
        <f t="shared" si="24"/>
        <v>16597</v>
      </c>
      <c r="H55" s="618">
        <v>10000</v>
      </c>
      <c r="I55" s="275"/>
      <c r="J55" s="601">
        <f t="shared" si="21"/>
        <v>10000</v>
      </c>
      <c r="K55" s="216">
        <v>15000</v>
      </c>
      <c r="L55" s="286"/>
      <c r="M55" s="609">
        <f t="shared" si="22"/>
        <v>15000</v>
      </c>
      <c r="N55" s="26">
        <v>15000</v>
      </c>
      <c r="O55" s="26"/>
      <c r="P55" s="557">
        <f t="shared" si="23"/>
        <v>15000</v>
      </c>
    </row>
    <row r="56" spans="1:16" ht="29.45" customHeight="1">
      <c r="A56" s="298"/>
      <c r="B56" s="34" t="s">
        <v>46</v>
      </c>
      <c r="C56" s="34" t="s">
        <v>421</v>
      </c>
      <c r="D56" s="35" t="s">
        <v>424</v>
      </c>
      <c r="E56" s="1135">
        <v>9958</v>
      </c>
      <c r="F56" s="696"/>
      <c r="G56" s="1134">
        <f t="shared" si="24"/>
        <v>9958</v>
      </c>
      <c r="H56" s="618">
        <v>10000</v>
      </c>
      <c r="I56" s="275"/>
      <c r="J56" s="601">
        <f t="shared" si="21"/>
        <v>10000</v>
      </c>
      <c r="K56" s="216">
        <v>5000</v>
      </c>
      <c r="L56" s="286"/>
      <c r="M56" s="609">
        <f t="shared" si="22"/>
        <v>5000</v>
      </c>
      <c r="N56" s="26">
        <v>5000</v>
      </c>
      <c r="O56" s="26"/>
      <c r="P56" s="557">
        <f t="shared" si="23"/>
        <v>5000</v>
      </c>
    </row>
    <row r="57" spans="1:16" ht="28.5" customHeight="1">
      <c r="A57" s="298"/>
      <c r="B57" s="34" t="s">
        <v>46</v>
      </c>
      <c r="C57" s="34" t="s">
        <v>426</v>
      </c>
      <c r="D57" s="35" t="s">
        <v>585</v>
      </c>
      <c r="E57" s="1133">
        <v>0</v>
      </c>
      <c r="F57" s="499">
        <v>4500</v>
      </c>
      <c r="G57" s="1134">
        <f t="shared" si="24"/>
        <v>4500</v>
      </c>
      <c r="H57" s="272"/>
      <c r="I57" s="219">
        <v>5000</v>
      </c>
      <c r="J57" s="601">
        <f t="shared" si="21"/>
        <v>5000</v>
      </c>
      <c r="K57" s="217"/>
      <c r="L57" s="287">
        <v>5000</v>
      </c>
      <c r="M57" s="609">
        <f t="shared" si="22"/>
        <v>5000</v>
      </c>
      <c r="N57" s="26"/>
      <c r="O57" s="26">
        <v>5000</v>
      </c>
      <c r="P57" s="557">
        <f t="shared" si="23"/>
        <v>5000</v>
      </c>
    </row>
    <row r="58" spans="1:16">
      <c r="A58" s="293" t="s">
        <v>427</v>
      </c>
      <c r="B58" s="1364" t="s">
        <v>428</v>
      </c>
      <c r="C58" s="1365"/>
      <c r="D58" s="1365"/>
      <c r="E58" s="273">
        <f>SUM(E59,E66)</f>
        <v>32287</v>
      </c>
      <c r="F58" s="284"/>
      <c r="G58" s="730">
        <f>SUM(G59,G66)</f>
        <v>32287</v>
      </c>
      <c r="H58" s="273">
        <f>SUM(H59,H66)</f>
        <v>33130</v>
      </c>
      <c r="I58" s="273">
        <f>SUM(I66,I59)</f>
        <v>0</v>
      </c>
      <c r="J58" s="596">
        <f>SUM(J66,J59)</f>
        <v>33130</v>
      </c>
      <c r="K58" s="615">
        <f>SUM(K66,K59)</f>
        <v>33435</v>
      </c>
      <c r="L58" s="273">
        <f>SUM(L66,L59)</f>
        <v>0</v>
      </c>
      <c r="M58" s="273">
        <f>SUM(M59,M66)</f>
        <v>33435</v>
      </c>
      <c r="N58" s="273">
        <f>SUM(N59,N66)</f>
        <v>33810</v>
      </c>
      <c r="O58" s="273"/>
      <c r="P58" s="595">
        <f>SUM(N58:O58)</f>
        <v>33810</v>
      </c>
    </row>
    <row r="59" spans="1:16">
      <c r="A59" s="38" t="s">
        <v>429</v>
      </c>
      <c r="B59" s="64"/>
      <c r="C59" s="32">
        <v>1</v>
      </c>
      <c r="D59" s="33" t="s">
        <v>430</v>
      </c>
      <c r="E59" s="1136">
        <f>SUM(E60:E65)</f>
        <v>30567</v>
      </c>
      <c r="F59" s="871"/>
      <c r="G59" s="1137">
        <f t="shared" ref="G59:N59" si="25">SUM(G60:G65)</f>
        <v>30567</v>
      </c>
      <c r="H59" s="274">
        <f t="shared" si="25"/>
        <v>31330</v>
      </c>
      <c r="I59" s="274">
        <f t="shared" si="25"/>
        <v>0</v>
      </c>
      <c r="J59" s="619">
        <f t="shared" si="25"/>
        <v>31330</v>
      </c>
      <c r="K59" s="616">
        <f t="shared" si="25"/>
        <v>31635</v>
      </c>
      <c r="L59" s="274">
        <f t="shared" si="25"/>
        <v>0</v>
      </c>
      <c r="M59" s="274">
        <f t="shared" si="25"/>
        <v>31635</v>
      </c>
      <c r="N59" s="274">
        <f t="shared" si="25"/>
        <v>32010</v>
      </c>
      <c r="O59" s="274"/>
      <c r="P59" s="597">
        <f>SUM(N59:O59)</f>
        <v>32010</v>
      </c>
    </row>
    <row r="60" spans="1:16" ht="28.15" customHeight="1">
      <c r="A60" s="291"/>
      <c r="B60" s="140" t="s">
        <v>25</v>
      </c>
      <c r="C60" s="140" t="s">
        <v>10</v>
      </c>
      <c r="D60" s="150" t="s">
        <v>11</v>
      </c>
      <c r="E60" s="1135">
        <v>29595</v>
      </c>
      <c r="F60" s="499"/>
      <c r="G60" s="1134">
        <f t="shared" ref="G60:G65" si="26">SUM(E60:F60)</f>
        <v>29595</v>
      </c>
      <c r="H60" s="618">
        <v>30353</v>
      </c>
      <c r="I60" s="275"/>
      <c r="J60" s="601">
        <f t="shared" ref="J60:J67" si="27">SUM(H60:I60)</f>
        <v>30353</v>
      </c>
      <c r="K60" s="217">
        <v>30655</v>
      </c>
      <c r="L60" s="287"/>
      <c r="M60" s="609">
        <f t="shared" ref="M60:M67" si="28">SUM(K60:L60)</f>
        <v>30655</v>
      </c>
      <c r="N60" s="26">
        <v>31028</v>
      </c>
      <c r="O60" s="26"/>
      <c r="P60" s="557">
        <f>SUM(N60)</f>
        <v>31028</v>
      </c>
    </row>
    <row r="61" spans="1:16">
      <c r="A61" s="290"/>
      <c r="B61" s="23" t="s">
        <v>25</v>
      </c>
      <c r="C61" s="23" t="s">
        <v>243</v>
      </c>
      <c r="D61" s="36" t="s">
        <v>13</v>
      </c>
      <c r="E61" s="1135">
        <v>219</v>
      </c>
      <c r="F61" s="696"/>
      <c r="G61" s="1134">
        <f t="shared" si="26"/>
        <v>219</v>
      </c>
      <c r="H61" s="272">
        <v>224</v>
      </c>
      <c r="I61" s="219"/>
      <c r="J61" s="601">
        <f t="shared" si="27"/>
        <v>224</v>
      </c>
      <c r="K61" s="216">
        <v>227</v>
      </c>
      <c r="L61" s="286"/>
      <c r="M61" s="609">
        <f t="shared" si="28"/>
        <v>227</v>
      </c>
      <c r="N61" s="26">
        <v>229</v>
      </c>
      <c r="O61" s="26"/>
      <c r="P61" s="557">
        <f t="shared" ref="P61:P66" si="29">SUM(N61:O61)</f>
        <v>229</v>
      </c>
    </row>
    <row r="62" spans="1:16">
      <c r="A62" s="290"/>
      <c r="B62" s="23" t="s">
        <v>25</v>
      </c>
      <c r="C62" s="23" t="s">
        <v>244</v>
      </c>
      <c r="D62" s="36" t="s">
        <v>12</v>
      </c>
      <c r="E62" s="1135">
        <v>523</v>
      </c>
      <c r="F62" s="696"/>
      <c r="G62" s="1134">
        <f t="shared" si="26"/>
        <v>523</v>
      </c>
      <c r="H62" s="272">
        <v>523</v>
      </c>
      <c r="I62" s="219"/>
      <c r="J62" s="601">
        <f t="shared" si="27"/>
        <v>523</v>
      </c>
      <c r="K62" s="216">
        <v>523</v>
      </c>
      <c r="L62" s="286"/>
      <c r="M62" s="609">
        <f t="shared" si="28"/>
        <v>523</v>
      </c>
      <c r="N62" s="26">
        <v>523</v>
      </c>
      <c r="O62" s="26"/>
      <c r="P62" s="557">
        <f t="shared" si="29"/>
        <v>523</v>
      </c>
    </row>
    <row r="63" spans="1:16" ht="27.6" customHeight="1">
      <c r="A63" s="290"/>
      <c r="B63" s="23" t="s">
        <v>25</v>
      </c>
      <c r="C63" s="23" t="s">
        <v>402</v>
      </c>
      <c r="D63" s="35" t="s">
        <v>396</v>
      </c>
      <c r="E63" s="1135">
        <v>30</v>
      </c>
      <c r="F63" s="696"/>
      <c r="G63" s="1134">
        <f t="shared" si="26"/>
        <v>30</v>
      </c>
      <c r="H63" s="272">
        <v>30</v>
      </c>
      <c r="I63" s="219"/>
      <c r="J63" s="601">
        <f t="shared" si="27"/>
        <v>30</v>
      </c>
      <c r="K63" s="216">
        <v>30</v>
      </c>
      <c r="L63" s="286"/>
      <c r="M63" s="609">
        <f t="shared" si="28"/>
        <v>30</v>
      </c>
      <c r="N63" s="26">
        <v>30</v>
      </c>
      <c r="O63" s="26"/>
      <c r="P63" s="557">
        <f t="shared" si="29"/>
        <v>30</v>
      </c>
    </row>
    <row r="64" spans="1:16" ht="28.15" customHeight="1">
      <c r="A64" s="290"/>
      <c r="B64" s="23" t="s">
        <v>25</v>
      </c>
      <c r="C64" s="23" t="s">
        <v>417</v>
      </c>
      <c r="D64" s="35" t="s">
        <v>418</v>
      </c>
      <c r="E64" s="1135">
        <v>200</v>
      </c>
      <c r="F64" s="696"/>
      <c r="G64" s="1134">
        <f t="shared" si="26"/>
        <v>200</v>
      </c>
      <c r="H64" s="272">
        <v>200</v>
      </c>
      <c r="I64" s="219"/>
      <c r="J64" s="601">
        <f t="shared" si="27"/>
        <v>200</v>
      </c>
      <c r="K64" s="216">
        <v>200</v>
      </c>
      <c r="L64" s="286"/>
      <c r="M64" s="609">
        <f t="shared" si="28"/>
        <v>200</v>
      </c>
      <c r="N64" s="26">
        <v>200</v>
      </c>
      <c r="O64" s="26"/>
      <c r="P64" s="557">
        <f t="shared" si="29"/>
        <v>200</v>
      </c>
    </row>
    <row r="65" spans="1:16" ht="20.25" customHeight="1">
      <c r="A65" s="291"/>
      <c r="B65" s="140" t="s">
        <v>25</v>
      </c>
      <c r="C65" s="140" t="s">
        <v>257</v>
      </c>
      <c r="D65" s="150" t="s">
        <v>15</v>
      </c>
      <c r="E65" s="1135">
        <v>0</v>
      </c>
      <c r="F65" s="499"/>
      <c r="G65" s="1134">
        <f t="shared" si="26"/>
        <v>0</v>
      </c>
      <c r="H65" s="618"/>
      <c r="I65" s="275"/>
      <c r="J65" s="601">
        <f t="shared" si="27"/>
        <v>0</v>
      </c>
      <c r="K65" s="217">
        <v>0</v>
      </c>
      <c r="L65" s="287"/>
      <c r="M65" s="609">
        <f t="shared" si="28"/>
        <v>0</v>
      </c>
      <c r="N65" s="26"/>
      <c r="O65" s="26"/>
      <c r="P65" s="557">
        <f t="shared" si="29"/>
        <v>0</v>
      </c>
    </row>
    <row r="66" spans="1:16">
      <c r="A66" s="38" t="s">
        <v>431</v>
      </c>
      <c r="B66" s="64"/>
      <c r="C66" s="32">
        <v>2</v>
      </c>
      <c r="D66" s="33" t="s">
        <v>432</v>
      </c>
      <c r="E66" s="1136">
        <f>SUM(E67:E69)</f>
        <v>1720</v>
      </c>
      <c r="F66" s="871"/>
      <c r="G66" s="1138">
        <v>1720</v>
      </c>
      <c r="H66" s="274">
        <f>SUM(H67)</f>
        <v>1800</v>
      </c>
      <c r="I66" s="276"/>
      <c r="J66" s="602">
        <f>SUM(J67)</f>
        <v>1800</v>
      </c>
      <c r="K66" s="215">
        <v>1800</v>
      </c>
      <c r="L66" s="288"/>
      <c r="M66" s="178">
        <f t="shared" si="28"/>
        <v>1800</v>
      </c>
      <c r="N66" s="555">
        <v>1800</v>
      </c>
      <c r="O66" s="555"/>
      <c r="P66" s="558">
        <f t="shared" si="29"/>
        <v>1800</v>
      </c>
    </row>
    <row r="67" spans="1:16" ht="15.75" thickBot="1">
      <c r="A67" s="299"/>
      <c r="B67" s="300" t="s">
        <v>372</v>
      </c>
      <c r="C67" s="301">
        <v>637005</v>
      </c>
      <c r="D67" s="302" t="s">
        <v>433</v>
      </c>
      <c r="E67" s="1139">
        <v>1720</v>
      </c>
      <c r="F67" s="872"/>
      <c r="G67" s="1140">
        <v>1720</v>
      </c>
      <c r="H67" s="303">
        <v>1800</v>
      </c>
      <c r="I67" s="304"/>
      <c r="J67" s="1171">
        <f t="shared" si="27"/>
        <v>1800</v>
      </c>
      <c r="K67" s="420">
        <v>1800</v>
      </c>
      <c r="L67" s="418"/>
      <c r="M67" s="610">
        <f t="shared" si="28"/>
        <v>1800</v>
      </c>
      <c r="N67" s="598">
        <v>1800</v>
      </c>
      <c r="O67" s="556"/>
      <c r="P67" s="559">
        <v>1800</v>
      </c>
    </row>
    <row r="68" spans="1:16">
      <c r="E68" s="864"/>
      <c r="F68" s="864"/>
      <c r="G68" s="864"/>
    </row>
    <row r="69" spans="1:16">
      <c r="E69" s="111"/>
      <c r="F69" s="111"/>
      <c r="G69" s="111"/>
    </row>
  </sheetData>
  <mergeCells count="20">
    <mergeCell ref="H5:J6"/>
    <mergeCell ref="N8:P8"/>
    <mergeCell ref="A3:P3"/>
    <mergeCell ref="H8:J8"/>
    <mergeCell ref="K8:M8"/>
    <mergeCell ref="K5:M6"/>
    <mergeCell ref="N5:P6"/>
    <mergeCell ref="N4:P4"/>
    <mergeCell ref="K4:M4"/>
    <mergeCell ref="H4:J4"/>
    <mergeCell ref="E4:G4"/>
    <mergeCell ref="E5:G6"/>
    <mergeCell ref="E8:G8"/>
    <mergeCell ref="B58:D58"/>
    <mergeCell ref="A9:D9"/>
    <mergeCell ref="B10:D10"/>
    <mergeCell ref="B19:D19"/>
    <mergeCell ref="B28:D28"/>
    <mergeCell ref="B36:D36"/>
    <mergeCell ref="B45:D45"/>
  </mergeCells>
  <phoneticPr fontId="56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workbookViewId="0">
      <selection activeCell="E4" sqref="E4:G4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5" width="9.85546875" customWidth="1"/>
    <col min="6" max="7" width="10.7109375" customWidth="1"/>
    <col min="8" max="8" width="9.7109375" style="561" customWidth="1"/>
    <col min="9" max="9" width="9.42578125" customWidth="1"/>
    <col min="10" max="10" width="8.7109375" style="603" customWidth="1"/>
    <col min="11" max="11" width="10" style="561" customWidth="1"/>
    <col min="12" max="12" width="9.28515625" customWidth="1"/>
    <col min="13" max="13" width="11" customWidth="1"/>
    <col min="14" max="14" width="9.7109375" style="561" customWidth="1"/>
    <col min="15" max="15" width="8.7109375" customWidth="1"/>
    <col min="16" max="16" width="12.42578125" customWidth="1"/>
  </cols>
  <sheetData>
    <row r="1" spans="1:16" ht="18.75">
      <c r="A1" s="2" t="s">
        <v>228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5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0.7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21.75" customHeight="1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7.25" thickTop="1" thickBot="1">
      <c r="A9" s="500" t="s">
        <v>229</v>
      </c>
      <c r="B9" s="228"/>
      <c r="C9" s="229"/>
      <c r="D9" s="248"/>
      <c r="E9" s="742">
        <f>SUM(E10,E24,E34)</f>
        <v>47544</v>
      </c>
      <c r="F9" s="489">
        <f>SUM(F10,F24,F34)</f>
        <v>16597</v>
      </c>
      <c r="G9" s="245">
        <f>SUM(G10,G24,G34)</f>
        <v>64141</v>
      </c>
      <c r="H9" s="742">
        <f t="shared" ref="H9:P9" si="0">SUM(H10,H24,H34)</f>
        <v>46106</v>
      </c>
      <c r="I9" s="489">
        <f t="shared" si="0"/>
        <v>30000</v>
      </c>
      <c r="J9" s="245">
        <f t="shared" si="0"/>
        <v>76106</v>
      </c>
      <c r="K9" s="742">
        <f t="shared" si="0"/>
        <v>46111</v>
      </c>
      <c r="L9" s="489">
        <f t="shared" si="0"/>
        <v>0</v>
      </c>
      <c r="M9" s="743">
        <f t="shared" si="0"/>
        <v>46111</v>
      </c>
      <c r="N9" s="742">
        <f t="shared" si="0"/>
        <v>46111</v>
      </c>
      <c r="O9" s="489">
        <f t="shared" si="0"/>
        <v>0</v>
      </c>
      <c r="P9" s="743">
        <f t="shared" si="0"/>
        <v>46111</v>
      </c>
    </row>
    <row r="10" spans="1:16" ht="15.75" thickTop="1">
      <c r="A10" s="501" t="s">
        <v>230</v>
      </c>
      <c r="B10" s="225" t="s">
        <v>231</v>
      </c>
      <c r="C10" s="226"/>
      <c r="D10" s="226"/>
      <c r="E10" s="744">
        <f>SUM(E11:E21)</f>
        <v>9950</v>
      </c>
      <c r="F10" s="490"/>
      <c r="G10" s="246">
        <f>SUM(G11:G21)</f>
        <v>9950</v>
      </c>
      <c r="H10" s="744">
        <v>9000</v>
      </c>
      <c r="I10" s="490">
        <f>SUM(I11:I21)</f>
        <v>0</v>
      </c>
      <c r="J10" s="246">
        <f>SUM(H10)</f>
        <v>9000</v>
      </c>
      <c r="K10" s="744">
        <v>9000</v>
      </c>
      <c r="L10" s="490">
        <f>SUM(L11:L21)</f>
        <v>0</v>
      </c>
      <c r="M10" s="227">
        <f>SUM(K10)</f>
        <v>9000</v>
      </c>
      <c r="N10" s="744">
        <v>9000</v>
      </c>
      <c r="O10" s="490">
        <f>SUM(O11:O21)</f>
        <v>0</v>
      </c>
      <c r="P10" s="227">
        <f>SUM(N10)</f>
        <v>9000</v>
      </c>
    </row>
    <row r="11" spans="1:16">
      <c r="A11" s="454"/>
      <c r="B11" s="72" t="s">
        <v>232</v>
      </c>
      <c r="C11" s="72" t="s">
        <v>233</v>
      </c>
      <c r="D11" s="249" t="s">
        <v>234</v>
      </c>
      <c r="E11" s="716">
        <v>700</v>
      </c>
      <c r="F11" s="431"/>
      <c r="G11" s="1045">
        <f t="shared" ref="G11:G23" si="1">SUM(E11:F11)</f>
        <v>700</v>
      </c>
      <c r="H11" s="716"/>
      <c r="I11" s="431"/>
      <c r="J11" s="756">
        <f>SUM(H11:I11)</f>
        <v>0</v>
      </c>
      <c r="K11" s="716"/>
      <c r="L11" s="431"/>
      <c r="M11" s="247">
        <f>SUM(K11:L11)</f>
        <v>0</v>
      </c>
      <c r="N11" s="716"/>
      <c r="O11" s="431"/>
      <c r="P11" s="247">
        <f>SUM(N11:O11)</f>
        <v>0</v>
      </c>
    </row>
    <row r="12" spans="1:16">
      <c r="A12" s="454"/>
      <c r="B12" s="72" t="s">
        <v>232</v>
      </c>
      <c r="C12" s="72" t="s">
        <v>233</v>
      </c>
      <c r="D12" s="249" t="s">
        <v>235</v>
      </c>
      <c r="E12" s="716">
        <v>2000</v>
      </c>
      <c r="F12" s="431"/>
      <c r="G12" s="1045">
        <f t="shared" si="1"/>
        <v>2000</v>
      </c>
      <c r="H12" s="716"/>
      <c r="I12" s="431"/>
      <c r="J12" s="756">
        <f t="shared" ref="J12:J21" si="2">SUM(H12:I12)</f>
        <v>0</v>
      </c>
      <c r="K12" s="716"/>
      <c r="L12" s="431"/>
      <c r="M12" s="247">
        <f t="shared" ref="M12:M21" si="3">SUM(K12:L12)</f>
        <v>0</v>
      </c>
      <c r="N12" s="716"/>
      <c r="O12" s="431"/>
      <c r="P12" s="247">
        <f t="shared" ref="P12:P20" si="4">SUM(N12:O12)</f>
        <v>0</v>
      </c>
    </row>
    <row r="13" spans="1:16">
      <c r="A13" s="454"/>
      <c r="B13" s="72" t="s">
        <v>232</v>
      </c>
      <c r="C13" s="72" t="s">
        <v>233</v>
      </c>
      <c r="D13" s="249" t="s">
        <v>236</v>
      </c>
      <c r="E13" s="716">
        <v>500</v>
      </c>
      <c r="F13" s="431"/>
      <c r="G13" s="1045">
        <f t="shared" si="1"/>
        <v>500</v>
      </c>
      <c r="H13" s="716">
        <v>0</v>
      </c>
      <c r="I13" s="431"/>
      <c r="J13" s="756">
        <f t="shared" si="2"/>
        <v>0</v>
      </c>
      <c r="K13" s="716"/>
      <c r="L13" s="431"/>
      <c r="M13" s="247">
        <f t="shared" si="3"/>
        <v>0</v>
      </c>
      <c r="N13" s="716"/>
      <c r="O13" s="431"/>
      <c r="P13" s="247">
        <f t="shared" si="4"/>
        <v>0</v>
      </c>
    </row>
    <row r="14" spans="1:16">
      <c r="A14" s="454"/>
      <c r="B14" s="72" t="s">
        <v>232</v>
      </c>
      <c r="C14" s="72" t="s">
        <v>233</v>
      </c>
      <c r="D14" s="249" t="s">
        <v>237</v>
      </c>
      <c r="E14" s="716">
        <v>3100</v>
      </c>
      <c r="F14" s="431"/>
      <c r="G14" s="1045">
        <f t="shared" si="1"/>
        <v>3100</v>
      </c>
      <c r="H14" s="716"/>
      <c r="I14" s="431"/>
      <c r="J14" s="756">
        <f t="shared" si="2"/>
        <v>0</v>
      </c>
      <c r="K14" s="716"/>
      <c r="L14" s="431"/>
      <c r="M14" s="247">
        <f t="shared" si="3"/>
        <v>0</v>
      </c>
      <c r="N14" s="716"/>
      <c r="O14" s="431"/>
      <c r="P14" s="247">
        <f t="shared" si="4"/>
        <v>0</v>
      </c>
    </row>
    <row r="15" spans="1:16" ht="16.149999999999999" customHeight="1">
      <c r="A15" s="454"/>
      <c r="B15" s="72" t="s">
        <v>232</v>
      </c>
      <c r="C15" s="72" t="s">
        <v>233</v>
      </c>
      <c r="D15" s="250" t="s">
        <v>238</v>
      </c>
      <c r="E15" s="716">
        <v>700</v>
      </c>
      <c r="F15" s="431"/>
      <c r="G15" s="1045">
        <f t="shared" si="1"/>
        <v>700</v>
      </c>
      <c r="H15" s="716">
        <v>0</v>
      </c>
      <c r="I15" s="431"/>
      <c r="J15" s="756">
        <f t="shared" si="2"/>
        <v>0</v>
      </c>
      <c r="K15" s="716"/>
      <c r="L15" s="431"/>
      <c r="M15" s="247">
        <f t="shared" si="3"/>
        <v>0</v>
      </c>
      <c r="N15" s="716"/>
      <c r="O15" s="431"/>
      <c r="P15" s="247">
        <f t="shared" si="4"/>
        <v>0</v>
      </c>
    </row>
    <row r="16" spans="1:16" ht="15" customHeight="1">
      <c r="A16" s="454"/>
      <c r="B16" s="72" t="s">
        <v>232</v>
      </c>
      <c r="C16" s="72" t="s">
        <v>233</v>
      </c>
      <c r="D16" s="250" t="s">
        <v>565</v>
      </c>
      <c r="E16" s="716">
        <v>750</v>
      </c>
      <c r="F16" s="431"/>
      <c r="G16" s="1045">
        <f t="shared" si="1"/>
        <v>750</v>
      </c>
      <c r="H16" s="716"/>
      <c r="I16" s="431"/>
      <c r="J16" s="756">
        <f t="shared" si="2"/>
        <v>0</v>
      </c>
      <c r="K16" s="716"/>
      <c r="L16" s="431"/>
      <c r="M16" s="247">
        <f t="shared" si="3"/>
        <v>0</v>
      </c>
      <c r="N16" s="716"/>
      <c r="O16" s="431"/>
      <c r="P16" s="247">
        <f t="shared" si="4"/>
        <v>0</v>
      </c>
    </row>
    <row r="17" spans="1:16" ht="16.899999999999999" customHeight="1">
      <c r="A17" s="454"/>
      <c r="B17" s="72" t="s">
        <v>232</v>
      </c>
      <c r="C17" s="72" t="s">
        <v>233</v>
      </c>
      <c r="D17" s="250" t="s">
        <v>240</v>
      </c>
      <c r="E17" s="716">
        <v>200</v>
      </c>
      <c r="F17" s="431"/>
      <c r="G17" s="1045">
        <f t="shared" si="1"/>
        <v>200</v>
      </c>
      <c r="H17" s="716"/>
      <c r="I17" s="431"/>
      <c r="J17" s="756">
        <f t="shared" si="2"/>
        <v>0</v>
      </c>
      <c r="K17" s="716"/>
      <c r="L17" s="431"/>
      <c r="M17" s="247">
        <f t="shared" si="3"/>
        <v>0</v>
      </c>
      <c r="N17" s="716"/>
      <c r="O17" s="431"/>
      <c r="P17" s="247">
        <f t="shared" si="4"/>
        <v>0</v>
      </c>
    </row>
    <row r="18" spans="1:16" ht="16.899999999999999" customHeight="1">
      <c r="A18" s="454"/>
      <c r="B18" s="72" t="s">
        <v>232</v>
      </c>
      <c r="C18" s="72" t="s">
        <v>233</v>
      </c>
      <c r="D18" s="250" t="s">
        <v>601</v>
      </c>
      <c r="E18" s="716">
        <v>400</v>
      </c>
      <c r="F18" s="431"/>
      <c r="G18" s="1045">
        <f t="shared" si="1"/>
        <v>400</v>
      </c>
      <c r="H18" s="716">
        <v>0</v>
      </c>
      <c r="I18" s="431"/>
      <c r="J18" s="756">
        <f t="shared" si="2"/>
        <v>0</v>
      </c>
      <c r="K18" s="716"/>
      <c r="L18" s="431"/>
      <c r="M18" s="247">
        <f t="shared" si="3"/>
        <v>0</v>
      </c>
      <c r="N18" s="716"/>
      <c r="O18" s="431"/>
      <c r="P18" s="247">
        <f t="shared" si="4"/>
        <v>0</v>
      </c>
    </row>
    <row r="19" spans="1:16" ht="16.899999999999999" customHeight="1">
      <c r="A19" s="454"/>
      <c r="B19" s="72" t="s">
        <v>232</v>
      </c>
      <c r="C19" s="72" t="s">
        <v>233</v>
      </c>
      <c r="D19" s="250" t="s">
        <v>562</v>
      </c>
      <c r="E19" s="716">
        <v>500</v>
      </c>
      <c r="F19" s="431"/>
      <c r="G19" s="1045">
        <f t="shared" si="1"/>
        <v>500</v>
      </c>
      <c r="H19" s="716"/>
      <c r="I19" s="431"/>
      <c r="J19" s="756">
        <f t="shared" si="2"/>
        <v>0</v>
      </c>
      <c r="K19" s="716"/>
      <c r="L19" s="431"/>
      <c r="M19" s="247">
        <f t="shared" si="3"/>
        <v>0</v>
      </c>
      <c r="N19" s="716"/>
      <c r="O19" s="431"/>
      <c r="P19" s="247">
        <f t="shared" si="4"/>
        <v>0</v>
      </c>
    </row>
    <row r="20" spans="1:16" ht="27" customHeight="1">
      <c r="A20" s="454"/>
      <c r="B20" s="72" t="s">
        <v>232</v>
      </c>
      <c r="C20" s="72" t="s">
        <v>233</v>
      </c>
      <c r="D20" s="250" t="s">
        <v>566</v>
      </c>
      <c r="E20" s="716">
        <v>900</v>
      </c>
      <c r="F20" s="431"/>
      <c r="G20" s="1045">
        <f t="shared" si="1"/>
        <v>900</v>
      </c>
      <c r="H20" s="716"/>
      <c r="I20" s="431"/>
      <c r="J20" s="756">
        <f t="shared" si="2"/>
        <v>0</v>
      </c>
      <c r="K20" s="716"/>
      <c r="L20" s="431"/>
      <c r="M20" s="247">
        <f t="shared" si="3"/>
        <v>0</v>
      </c>
      <c r="N20" s="716"/>
      <c r="O20" s="431"/>
      <c r="P20" s="247">
        <f t="shared" si="4"/>
        <v>0</v>
      </c>
    </row>
    <row r="21" spans="1:16">
      <c r="A21" s="454"/>
      <c r="B21" s="72" t="s">
        <v>232</v>
      </c>
      <c r="C21" s="72" t="s">
        <v>233</v>
      </c>
      <c r="D21" s="249" t="s">
        <v>241</v>
      </c>
      <c r="E21" s="716">
        <v>200</v>
      </c>
      <c r="F21" s="431"/>
      <c r="G21" s="1045">
        <f t="shared" si="1"/>
        <v>200</v>
      </c>
      <c r="H21" s="716"/>
      <c r="I21" s="431"/>
      <c r="J21" s="756">
        <f t="shared" si="2"/>
        <v>0</v>
      </c>
      <c r="K21" s="716"/>
      <c r="L21" s="431"/>
      <c r="M21" s="247">
        <f t="shared" si="3"/>
        <v>0</v>
      </c>
      <c r="N21" s="716"/>
      <c r="O21" s="431"/>
      <c r="P21" s="247">
        <f>SUM(N21:O21)</f>
        <v>0</v>
      </c>
    </row>
    <row r="22" spans="1:16" ht="26.25">
      <c r="A22" s="454"/>
      <c r="B22" s="72" t="s">
        <v>232</v>
      </c>
      <c r="C22" s="72" t="s">
        <v>233</v>
      </c>
      <c r="D22" s="1163" t="s">
        <v>706</v>
      </c>
      <c r="E22" s="716">
        <v>0</v>
      </c>
      <c r="F22" s="1161"/>
      <c r="G22" s="1045">
        <f t="shared" si="1"/>
        <v>0</v>
      </c>
      <c r="H22" s="716"/>
      <c r="I22" s="431"/>
      <c r="J22" s="756">
        <v>0</v>
      </c>
      <c r="K22" s="716"/>
      <c r="L22" s="431"/>
      <c r="M22" s="247">
        <v>0</v>
      </c>
      <c r="N22" s="716"/>
      <c r="O22" s="431"/>
      <c r="P22" s="247">
        <v>0</v>
      </c>
    </row>
    <row r="23" spans="1:16" ht="26.25">
      <c r="A23" s="454"/>
      <c r="B23" s="72" t="s">
        <v>232</v>
      </c>
      <c r="C23" s="209" t="s">
        <v>233</v>
      </c>
      <c r="D23" s="1162" t="s">
        <v>705</v>
      </c>
      <c r="E23" s="716">
        <v>0</v>
      </c>
      <c r="F23" s="1161"/>
      <c r="G23" s="1045">
        <f t="shared" si="1"/>
        <v>0</v>
      </c>
      <c r="H23" s="716"/>
      <c r="I23" s="431"/>
      <c r="J23" s="756">
        <v>0</v>
      </c>
      <c r="K23" s="716"/>
      <c r="L23" s="431"/>
      <c r="M23" s="247">
        <v>0</v>
      </c>
      <c r="N23" s="716"/>
      <c r="O23" s="431"/>
      <c r="P23" s="247">
        <v>0</v>
      </c>
    </row>
    <row r="24" spans="1:16">
      <c r="A24" s="472" t="s">
        <v>242</v>
      </c>
      <c r="B24" s="1474" t="s">
        <v>251</v>
      </c>
      <c r="C24" s="1475"/>
      <c r="D24" s="1476"/>
      <c r="E24" s="705">
        <f>SUM(E25:E33)</f>
        <v>37594</v>
      </c>
      <c r="F24" s="490"/>
      <c r="G24" s="488">
        <f t="shared" ref="G24:P24" si="5">SUM(G25:G33)</f>
        <v>37594</v>
      </c>
      <c r="H24" s="705">
        <f t="shared" si="5"/>
        <v>37106</v>
      </c>
      <c r="I24" s="430">
        <f t="shared" si="5"/>
        <v>0</v>
      </c>
      <c r="J24" s="223">
        <f t="shared" si="5"/>
        <v>37106</v>
      </c>
      <c r="K24" s="705">
        <f t="shared" si="5"/>
        <v>37111</v>
      </c>
      <c r="L24" s="430">
        <f t="shared" si="5"/>
        <v>0</v>
      </c>
      <c r="M24" s="706">
        <f t="shared" si="5"/>
        <v>37111</v>
      </c>
      <c r="N24" s="705">
        <f t="shared" si="5"/>
        <v>37111</v>
      </c>
      <c r="O24" s="430">
        <f t="shared" si="5"/>
        <v>0</v>
      </c>
      <c r="P24" s="706">
        <f t="shared" si="5"/>
        <v>37111</v>
      </c>
    </row>
    <row r="25" spans="1:16" ht="29.45" customHeight="1">
      <c r="A25" s="502"/>
      <c r="B25" s="165" t="s">
        <v>232</v>
      </c>
      <c r="C25" s="165" t="s">
        <v>10</v>
      </c>
      <c r="D25" s="251" t="s">
        <v>11</v>
      </c>
      <c r="E25" s="747">
        <v>12474</v>
      </c>
      <c r="F25" s="491"/>
      <c r="G25" s="1045">
        <f t="shared" ref="G25:G33" si="6">SUM(E25:F25)</f>
        <v>12474</v>
      </c>
      <c r="H25" s="747">
        <v>12541</v>
      </c>
      <c r="I25" s="491"/>
      <c r="J25" s="756">
        <f t="shared" ref="J25:J33" si="7">SUM(H25:I25)</f>
        <v>12541</v>
      </c>
      <c r="K25" s="747">
        <v>12541</v>
      </c>
      <c r="L25" s="491"/>
      <c r="M25" s="247">
        <f t="shared" ref="M25:M33" si="8">SUM(K25:L25)</f>
        <v>12541</v>
      </c>
      <c r="N25" s="747">
        <v>12541</v>
      </c>
      <c r="O25" s="491"/>
      <c r="P25" s="247">
        <f t="shared" ref="P25:P33" si="9">SUM(N25:O25)</f>
        <v>12541</v>
      </c>
    </row>
    <row r="26" spans="1:16">
      <c r="A26" s="502"/>
      <c r="B26" s="164" t="s">
        <v>232</v>
      </c>
      <c r="C26" s="164" t="s">
        <v>247</v>
      </c>
      <c r="D26" s="252" t="s">
        <v>652</v>
      </c>
      <c r="E26" s="747">
        <v>450</v>
      </c>
      <c r="F26" s="491"/>
      <c r="G26" s="1045">
        <f t="shared" si="6"/>
        <v>450</v>
      </c>
      <c r="H26" s="747">
        <v>400</v>
      </c>
      <c r="I26" s="491"/>
      <c r="J26" s="756">
        <f t="shared" si="7"/>
        <v>400</v>
      </c>
      <c r="K26" s="747">
        <v>400</v>
      </c>
      <c r="L26" s="491"/>
      <c r="M26" s="247">
        <f t="shared" si="8"/>
        <v>400</v>
      </c>
      <c r="N26" s="747">
        <v>400</v>
      </c>
      <c r="O26" s="491"/>
      <c r="P26" s="247">
        <f t="shared" si="9"/>
        <v>400</v>
      </c>
    </row>
    <row r="27" spans="1:16" ht="15" customHeight="1">
      <c r="A27" s="502"/>
      <c r="B27" s="164" t="s">
        <v>232</v>
      </c>
      <c r="C27" s="165" t="s">
        <v>47</v>
      </c>
      <c r="D27" s="251" t="s">
        <v>252</v>
      </c>
      <c r="E27" s="747">
        <v>55</v>
      </c>
      <c r="F27" s="491"/>
      <c r="G27" s="1045">
        <f t="shared" si="6"/>
        <v>55</v>
      </c>
      <c r="H27" s="747">
        <v>50</v>
      </c>
      <c r="I27" s="491"/>
      <c r="J27" s="756">
        <f t="shared" si="7"/>
        <v>50</v>
      </c>
      <c r="K27" s="747">
        <v>55</v>
      </c>
      <c r="L27" s="491"/>
      <c r="M27" s="247">
        <f t="shared" si="8"/>
        <v>55</v>
      </c>
      <c r="N27" s="747">
        <v>55</v>
      </c>
      <c r="O27" s="491"/>
      <c r="P27" s="247">
        <f t="shared" si="9"/>
        <v>55</v>
      </c>
    </row>
    <row r="28" spans="1:16">
      <c r="A28" s="502"/>
      <c r="B28" s="165" t="s">
        <v>232</v>
      </c>
      <c r="C28" s="165" t="s">
        <v>243</v>
      </c>
      <c r="D28" s="252" t="s">
        <v>13</v>
      </c>
      <c r="E28" s="747">
        <v>92</v>
      </c>
      <c r="F28" s="491"/>
      <c r="G28" s="1045">
        <f t="shared" si="6"/>
        <v>92</v>
      </c>
      <c r="H28" s="747">
        <v>92</v>
      </c>
      <c r="I28" s="491"/>
      <c r="J28" s="756">
        <f t="shared" si="7"/>
        <v>92</v>
      </c>
      <c r="K28" s="747">
        <v>92</v>
      </c>
      <c r="L28" s="491"/>
      <c r="M28" s="247">
        <f t="shared" si="8"/>
        <v>92</v>
      </c>
      <c r="N28" s="747">
        <v>92</v>
      </c>
      <c r="O28" s="491"/>
      <c r="P28" s="247">
        <f t="shared" si="9"/>
        <v>92</v>
      </c>
    </row>
    <row r="29" spans="1:16">
      <c r="A29" s="502"/>
      <c r="B29" s="165" t="s">
        <v>232</v>
      </c>
      <c r="C29" s="165" t="s">
        <v>244</v>
      </c>
      <c r="D29" s="252" t="s">
        <v>545</v>
      </c>
      <c r="E29" s="717">
        <v>523</v>
      </c>
      <c r="F29" s="432"/>
      <c r="G29" s="1045">
        <f t="shared" si="6"/>
        <v>523</v>
      </c>
      <c r="H29" s="717">
        <v>523</v>
      </c>
      <c r="I29" s="432"/>
      <c r="J29" s="756">
        <f t="shared" si="7"/>
        <v>523</v>
      </c>
      <c r="K29" s="717">
        <v>523</v>
      </c>
      <c r="L29" s="432"/>
      <c r="M29" s="247">
        <f t="shared" si="8"/>
        <v>523</v>
      </c>
      <c r="N29" s="717">
        <v>523</v>
      </c>
      <c r="O29" s="432"/>
      <c r="P29" s="247">
        <f t="shared" si="9"/>
        <v>523</v>
      </c>
    </row>
    <row r="30" spans="1:16" ht="28.15" customHeight="1">
      <c r="A30" s="503"/>
      <c r="B30" s="165" t="s">
        <v>232</v>
      </c>
      <c r="C30" s="165" t="s">
        <v>253</v>
      </c>
      <c r="D30" s="253" t="s">
        <v>254</v>
      </c>
      <c r="E30" s="752">
        <v>23000</v>
      </c>
      <c r="F30" s="495"/>
      <c r="G30" s="1045">
        <f t="shared" si="6"/>
        <v>23000</v>
      </c>
      <c r="H30" s="752">
        <v>21500</v>
      </c>
      <c r="I30" s="492"/>
      <c r="J30" s="756">
        <f t="shared" si="7"/>
        <v>21500</v>
      </c>
      <c r="K30" s="748">
        <v>21500</v>
      </c>
      <c r="L30" s="495"/>
      <c r="M30" s="247">
        <f t="shared" si="8"/>
        <v>21500</v>
      </c>
      <c r="N30" s="748">
        <v>21500</v>
      </c>
      <c r="O30" s="495"/>
      <c r="P30" s="247">
        <f t="shared" si="9"/>
        <v>21500</v>
      </c>
    </row>
    <row r="31" spans="1:16">
      <c r="A31" s="503"/>
      <c r="B31" s="165" t="s">
        <v>232</v>
      </c>
      <c r="C31" s="165" t="s">
        <v>255</v>
      </c>
      <c r="D31" s="253" t="s">
        <v>256</v>
      </c>
      <c r="E31" s="747">
        <v>0</v>
      </c>
      <c r="F31" s="496"/>
      <c r="G31" s="1045">
        <f t="shared" si="6"/>
        <v>0</v>
      </c>
      <c r="H31" s="747">
        <v>0</v>
      </c>
      <c r="I31" s="491"/>
      <c r="J31" s="756">
        <f t="shared" si="7"/>
        <v>0</v>
      </c>
      <c r="K31" s="749">
        <v>0</v>
      </c>
      <c r="L31" s="496"/>
      <c r="M31" s="247">
        <f t="shared" si="8"/>
        <v>0</v>
      </c>
      <c r="N31" s="749">
        <v>0</v>
      </c>
      <c r="O31" s="496"/>
      <c r="P31" s="247">
        <f t="shared" si="9"/>
        <v>0</v>
      </c>
    </row>
    <row r="32" spans="1:16" ht="16.899999999999999" customHeight="1">
      <c r="A32" s="503"/>
      <c r="B32" s="165" t="s">
        <v>239</v>
      </c>
      <c r="C32" s="165" t="s">
        <v>257</v>
      </c>
      <c r="D32" s="253" t="s">
        <v>14</v>
      </c>
      <c r="E32" s="717">
        <v>0</v>
      </c>
      <c r="F32" s="499"/>
      <c r="G32" s="1045">
        <f t="shared" si="6"/>
        <v>0</v>
      </c>
      <c r="H32" s="717">
        <v>0</v>
      </c>
      <c r="I32" s="432"/>
      <c r="J32" s="756">
        <f t="shared" si="7"/>
        <v>0</v>
      </c>
      <c r="K32" s="750">
        <v>0</v>
      </c>
      <c r="L32" s="499"/>
      <c r="M32" s="247">
        <f t="shared" si="8"/>
        <v>0</v>
      </c>
      <c r="N32" s="750">
        <v>0</v>
      </c>
      <c r="O32" s="499"/>
      <c r="P32" s="247">
        <f t="shared" si="9"/>
        <v>0</v>
      </c>
    </row>
    <row r="33" spans="1:16">
      <c r="A33" s="504"/>
      <c r="B33" s="165" t="s">
        <v>232</v>
      </c>
      <c r="C33" s="165" t="s">
        <v>245</v>
      </c>
      <c r="D33" s="254" t="s">
        <v>246</v>
      </c>
      <c r="E33" s="1046">
        <v>1000</v>
      </c>
      <c r="F33" s="497"/>
      <c r="G33" s="1045">
        <f t="shared" si="6"/>
        <v>1000</v>
      </c>
      <c r="H33" s="753">
        <v>2000</v>
      </c>
      <c r="I33" s="493"/>
      <c r="J33" s="756">
        <f t="shared" si="7"/>
        <v>2000</v>
      </c>
      <c r="K33" s="751">
        <v>2000</v>
      </c>
      <c r="L33" s="497"/>
      <c r="M33" s="247">
        <f t="shared" si="8"/>
        <v>2000</v>
      </c>
      <c r="N33" s="751">
        <v>2000</v>
      </c>
      <c r="O33" s="497"/>
      <c r="P33" s="247">
        <f t="shared" si="9"/>
        <v>2000</v>
      </c>
    </row>
    <row r="34" spans="1:16">
      <c r="A34" s="293" t="s">
        <v>250</v>
      </c>
      <c r="B34" s="1409" t="s">
        <v>258</v>
      </c>
      <c r="C34" s="1410"/>
      <c r="D34" s="1473"/>
      <c r="E34" s="705"/>
      <c r="F34" s="284">
        <f t="shared" ref="F34:P34" si="10">SUM(F35:F36)</f>
        <v>16597</v>
      </c>
      <c r="G34" s="1047">
        <f t="shared" si="10"/>
        <v>16597</v>
      </c>
      <c r="H34" s="745">
        <f t="shared" si="10"/>
        <v>0</v>
      </c>
      <c r="I34" s="498">
        <f t="shared" si="10"/>
        <v>30000</v>
      </c>
      <c r="J34" s="656">
        <f t="shared" si="10"/>
        <v>30000</v>
      </c>
      <c r="K34" s="745">
        <f t="shared" si="10"/>
        <v>0</v>
      </c>
      <c r="L34" s="498">
        <f t="shared" si="10"/>
        <v>0</v>
      </c>
      <c r="M34" s="488">
        <f t="shared" si="10"/>
        <v>0</v>
      </c>
      <c r="N34" s="745">
        <f t="shared" si="10"/>
        <v>0</v>
      </c>
      <c r="O34" s="498">
        <f t="shared" si="10"/>
        <v>0</v>
      </c>
      <c r="P34" s="746">
        <f t="shared" si="10"/>
        <v>0</v>
      </c>
    </row>
    <row r="35" spans="1:16" ht="28.9" customHeight="1">
      <c r="A35" s="505"/>
      <c r="B35" s="169" t="s">
        <v>232</v>
      </c>
      <c r="C35" s="153">
        <v>716</v>
      </c>
      <c r="D35" s="255" t="s">
        <v>500</v>
      </c>
      <c r="E35" s="754"/>
      <c r="F35" s="496">
        <v>1000</v>
      </c>
      <c r="G35" s="1045">
        <f>SUM(E35:F35)</f>
        <v>1000</v>
      </c>
      <c r="H35" s="754"/>
      <c r="I35" s="494">
        <v>0</v>
      </c>
      <c r="J35" s="756">
        <f>SUM(H35:I35)</f>
        <v>0</v>
      </c>
      <c r="K35" s="648"/>
      <c r="L35" s="320">
        <v>0</v>
      </c>
      <c r="M35" s="247">
        <f>SUM(K35:L35)</f>
        <v>0</v>
      </c>
      <c r="N35" s="716"/>
      <c r="O35" s="431">
        <v>0</v>
      </c>
      <c r="P35" s="247">
        <f>SUM(N35:O35)</f>
        <v>0</v>
      </c>
    </row>
    <row r="36" spans="1:16" ht="28.9" customHeight="1" thickBot="1">
      <c r="A36" s="506"/>
      <c r="B36" s="380" t="s">
        <v>232</v>
      </c>
      <c r="C36" s="507">
        <v>711001</v>
      </c>
      <c r="D36" s="356" t="s">
        <v>499</v>
      </c>
      <c r="E36" s="755"/>
      <c r="F36" s="734">
        <v>15597</v>
      </c>
      <c r="G36" s="1048">
        <f>SUM(E36:F36)</f>
        <v>15597</v>
      </c>
      <c r="H36" s="755"/>
      <c r="I36" s="438">
        <v>30000</v>
      </c>
      <c r="J36" s="757">
        <f>SUM(H36:I36)</f>
        <v>30000</v>
      </c>
      <c r="K36" s="343"/>
      <c r="L36" s="313">
        <v>0</v>
      </c>
      <c r="M36" s="439">
        <f>SUM(K36:L36)</f>
        <v>0</v>
      </c>
      <c r="N36" s="725"/>
      <c r="O36" s="438">
        <v>0</v>
      </c>
      <c r="P36" s="439">
        <f>SUM(N36:O36)</f>
        <v>0</v>
      </c>
    </row>
    <row r="37" spans="1:16">
      <c r="A37" s="230"/>
      <c r="B37" s="111"/>
      <c r="C37" s="111"/>
      <c r="D37" s="111"/>
      <c r="E37" s="111"/>
      <c r="F37" s="111"/>
      <c r="G37" s="111"/>
      <c r="H37" s="582"/>
      <c r="I37" s="111"/>
      <c r="J37" s="758"/>
      <c r="K37" s="582"/>
      <c r="L37" s="111"/>
      <c r="M37" s="111"/>
      <c r="N37" s="582"/>
      <c r="O37" s="111"/>
      <c r="P37" s="111"/>
    </row>
    <row r="38" spans="1:16">
      <c r="A38" s="230"/>
      <c r="B38" s="111"/>
      <c r="C38" s="111"/>
      <c r="D38" s="111"/>
      <c r="E38" s="111"/>
      <c r="F38" s="111"/>
      <c r="G38" s="111"/>
      <c r="H38" s="582"/>
      <c r="I38" s="111"/>
      <c r="J38" s="758"/>
      <c r="K38" s="582"/>
      <c r="L38" s="111"/>
      <c r="M38" s="111"/>
      <c r="N38" s="582"/>
      <c r="O38" s="111"/>
      <c r="P38" s="111"/>
    </row>
    <row r="39" spans="1:16">
      <c r="D39" s="111"/>
      <c r="E39" s="111"/>
      <c r="F39" s="111"/>
      <c r="G39" s="111"/>
    </row>
  </sheetData>
  <mergeCells count="15">
    <mergeCell ref="E4:G4"/>
    <mergeCell ref="B34:D34"/>
    <mergeCell ref="B24:D24"/>
    <mergeCell ref="H8:J8"/>
    <mergeCell ref="K8:M8"/>
    <mergeCell ref="E5:G6"/>
    <mergeCell ref="N8:P8"/>
    <mergeCell ref="E8:G8"/>
    <mergeCell ref="A3:P3"/>
    <mergeCell ref="H4:J4"/>
    <mergeCell ref="K4:M4"/>
    <mergeCell ref="N4:P4"/>
    <mergeCell ref="H5:J6"/>
    <mergeCell ref="K5:M6"/>
    <mergeCell ref="N5:P6"/>
  </mergeCells>
  <phoneticPr fontId="56" type="noConversion"/>
  <pageMargins left="0.25" right="0.25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00" workbookViewId="0">
      <selection activeCell="B20" sqref="B20:J20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5" width="10.7109375" customWidth="1"/>
    <col min="6" max="6" width="9.42578125" customWidth="1"/>
    <col min="7" max="7" width="9.28515625" customWidth="1"/>
    <col min="8" max="8" width="10.7109375" style="561" customWidth="1"/>
    <col min="9" max="9" width="11.28515625" customWidth="1"/>
    <col min="10" max="10" width="9.28515625" style="603" customWidth="1"/>
    <col min="11" max="11" width="10.7109375" style="561" customWidth="1"/>
    <col min="12" max="12" width="9" customWidth="1"/>
    <col min="13" max="13" width="10.85546875" customWidth="1"/>
    <col min="14" max="14" width="10.7109375" style="561" customWidth="1"/>
    <col min="15" max="15" width="9.42578125" customWidth="1"/>
    <col min="16" max="16" width="9.85546875" customWidth="1"/>
  </cols>
  <sheetData>
    <row r="1" spans="1:16" ht="18.75">
      <c r="A1" s="2" t="s">
        <v>259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2.6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3.7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116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600" t="s">
        <v>657</v>
      </c>
      <c r="N7" s="617" t="s">
        <v>655</v>
      </c>
      <c r="O7" s="592" t="s">
        <v>656</v>
      </c>
      <c r="P7" s="600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7.25" thickTop="1" thickBot="1">
      <c r="A9" s="358" t="s">
        <v>260</v>
      </c>
      <c r="B9" s="204"/>
      <c r="C9" s="205"/>
      <c r="D9" s="206"/>
      <c r="E9" s="646">
        <f>SUM(E10,E17,E19,E24,E26,E33)</f>
        <v>164612</v>
      </c>
      <c r="F9" s="318">
        <f>SUM(F10,F17,F19,F24,F26,F33)</f>
        <v>10000</v>
      </c>
      <c r="G9" s="620">
        <f t="shared" ref="G9:P9" si="0">SUM(G10,G17,G19,G24,G26,G33)</f>
        <v>174612</v>
      </c>
      <c r="H9" s="646">
        <f>SUM(H10,H17,H19,H24,H26,H33)</f>
        <v>63442</v>
      </c>
      <c r="I9" s="318">
        <f t="shared" si="0"/>
        <v>0</v>
      </c>
      <c r="J9" s="761">
        <f t="shared" si="0"/>
        <v>63442</v>
      </c>
      <c r="K9" s="646">
        <f t="shared" si="0"/>
        <v>42145</v>
      </c>
      <c r="L9" s="318">
        <f t="shared" si="0"/>
        <v>0</v>
      </c>
      <c r="M9" s="761">
        <f t="shared" si="0"/>
        <v>42145</v>
      </c>
      <c r="N9" s="646">
        <f t="shared" si="0"/>
        <v>42750</v>
      </c>
      <c r="O9" s="318">
        <f t="shared" si="0"/>
        <v>0</v>
      </c>
      <c r="P9" s="761">
        <f t="shared" si="0"/>
        <v>42750</v>
      </c>
    </row>
    <row r="10" spans="1:16" ht="15.75" thickTop="1">
      <c r="A10" s="469" t="s">
        <v>261</v>
      </c>
      <c r="B10" s="202" t="s">
        <v>262</v>
      </c>
      <c r="C10" s="202"/>
      <c r="D10" s="203"/>
      <c r="E10" s="644">
        <f>SUM(E11:E15)</f>
        <v>29710</v>
      </c>
      <c r="F10" s="319"/>
      <c r="G10" s="261">
        <f>SUM(G11:G15)</f>
        <v>29710</v>
      </c>
      <c r="H10" s="644">
        <f>SUM(H11:H15)</f>
        <v>28606</v>
      </c>
      <c r="I10" s="319">
        <f>SUM(I11:I15)</f>
        <v>0</v>
      </c>
      <c r="J10" s="261">
        <f>SUM(J11:J15)</f>
        <v>28606</v>
      </c>
      <c r="K10" s="644">
        <f t="shared" ref="K10:P10" si="1">SUM(K11:K15)</f>
        <v>0</v>
      </c>
      <c r="L10" s="319">
        <f t="shared" si="1"/>
        <v>0</v>
      </c>
      <c r="M10" s="762">
        <f t="shared" si="1"/>
        <v>0</v>
      </c>
      <c r="N10" s="644">
        <f t="shared" si="1"/>
        <v>0</v>
      </c>
      <c r="O10" s="319">
        <f t="shared" si="1"/>
        <v>0</v>
      </c>
      <c r="P10" s="762">
        <f t="shared" si="1"/>
        <v>0</v>
      </c>
    </row>
    <row r="11" spans="1:16" ht="28.9" customHeight="1">
      <c r="A11" s="454"/>
      <c r="B11" s="23" t="s">
        <v>263</v>
      </c>
      <c r="C11" s="101" t="s">
        <v>10</v>
      </c>
      <c r="D11" s="35" t="s">
        <v>543</v>
      </c>
      <c r="E11" s="750">
        <v>3812</v>
      </c>
      <c r="F11" s="696"/>
      <c r="G11" s="1054">
        <f>SUM(E11:F11)</f>
        <v>3812</v>
      </c>
      <c r="H11" s="642">
        <v>3800</v>
      </c>
      <c r="I11" s="287"/>
      <c r="J11" s="684">
        <f>SUM(H11:I11)</f>
        <v>3800</v>
      </c>
      <c r="K11" s="306">
        <v>0</v>
      </c>
      <c r="L11" s="286"/>
      <c r="M11" s="180">
        <f>SUM(K11:L11)</f>
        <v>0</v>
      </c>
      <c r="N11" s="181">
        <f>SUM(L11:M11)</f>
        <v>0</v>
      </c>
      <c r="O11" s="287"/>
      <c r="P11" s="181">
        <f>SUM(N11:O11)</f>
        <v>0</v>
      </c>
    </row>
    <row r="12" spans="1:16" ht="28.5" customHeight="1">
      <c r="A12" s="454"/>
      <c r="B12" s="23" t="s">
        <v>263</v>
      </c>
      <c r="C12" s="27" t="s">
        <v>264</v>
      </c>
      <c r="D12" s="102" t="s">
        <v>554</v>
      </c>
      <c r="E12" s="750">
        <v>1322</v>
      </c>
      <c r="F12" s="696"/>
      <c r="G12" s="1054">
        <f>SUM(E12:F12)</f>
        <v>1322</v>
      </c>
      <c r="H12" s="642">
        <v>1300</v>
      </c>
      <c r="I12" s="287"/>
      <c r="J12" s="684">
        <f>SUM(H12:I12)</f>
        <v>1300</v>
      </c>
      <c r="K12" s="306">
        <v>0</v>
      </c>
      <c r="L12" s="286"/>
      <c r="M12" s="180">
        <f>SUM(K12:L12)</f>
        <v>0</v>
      </c>
      <c r="N12" s="181">
        <f t="shared" ref="N12:P15" si="2">SUM(L12:M12)</f>
        <v>0</v>
      </c>
      <c r="O12" s="287"/>
      <c r="P12" s="181">
        <f t="shared" si="2"/>
        <v>0</v>
      </c>
    </row>
    <row r="13" spans="1:16" ht="19.899999999999999" customHeight="1">
      <c r="A13" s="454"/>
      <c r="B13" s="23" t="s">
        <v>263</v>
      </c>
      <c r="C13" s="27">
        <v>630</v>
      </c>
      <c r="D13" s="102" t="s">
        <v>542</v>
      </c>
      <c r="E13" s="750">
        <v>38</v>
      </c>
      <c r="F13" s="696"/>
      <c r="G13" s="1054">
        <f>SUM(E13:F13)</f>
        <v>38</v>
      </c>
      <c r="H13" s="642">
        <v>38</v>
      </c>
      <c r="I13" s="287"/>
      <c r="J13" s="684">
        <f>SUM(H13:I13)</f>
        <v>38</v>
      </c>
      <c r="K13" s="306">
        <v>0</v>
      </c>
      <c r="L13" s="286"/>
      <c r="M13" s="180">
        <f>SUM(K13:L13)</f>
        <v>0</v>
      </c>
      <c r="N13" s="181">
        <f t="shared" si="2"/>
        <v>0</v>
      </c>
      <c r="O13" s="287"/>
      <c r="P13" s="181">
        <f t="shared" si="2"/>
        <v>0</v>
      </c>
    </row>
    <row r="14" spans="1:16" ht="28.5" customHeight="1">
      <c r="A14" s="454"/>
      <c r="B14" s="1297" t="s">
        <v>263</v>
      </c>
      <c r="C14" s="1298" t="s">
        <v>265</v>
      </c>
      <c r="D14" s="1299" t="s">
        <v>816</v>
      </c>
      <c r="E14" s="1300">
        <v>22319</v>
      </c>
      <c r="F14" s="1301"/>
      <c r="G14" s="1302">
        <f>SUM(E14:F14)</f>
        <v>22319</v>
      </c>
      <c r="H14" s="1303">
        <v>20824</v>
      </c>
      <c r="I14" s="1304"/>
      <c r="J14" s="1305">
        <f>SUM(H14:I14)</f>
        <v>20824</v>
      </c>
      <c r="K14" s="306">
        <v>0</v>
      </c>
      <c r="L14" s="286"/>
      <c r="M14" s="180">
        <f>SUM(K14:L14)</f>
        <v>0</v>
      </c>
      <c r="N14" s="181">
        <f t="shared" si="2"/>
        <v>0</v>
      </c>
      <c r="O14" s="287"/>
      <c r="P14" s="181">
        <f t="shared" si="2"/>
        <v>0</v>
      </c>
    </row>
    <row r="15" spans="1:16" ht="52.9" customHeight="1">
      <c r="A15" s="454"/>
      <c r="B15" s="1297" t="s">
        <v>263</v>
      </c>
      <c r="C15" s="1298" t="s">
        <v>553</v>
      </c>
      <c r="D15" s="1299" t="s">
        <v>817</v>
      </c>
      <c r="E15" s="1300">
        <v>2219</v>
      </c>
      <c r="F15" s="1301"/>
      <c r="G15" s="1302">
        <f>SUM(E15:F15)</f>
        <v>2219</v>
      </c>
      <c r="H15" s="1303">
        <v>2644</v>
      </c>
      <c r="I15" s="1304"/>
      <c r="J15" s="1305">
        <f>SUM(H15:I15)</f>
        <v>2644</v>
      </c>
      <c r="K15" s="306">
        <v>0</v>
      </c>
      <c r="L15" s="286"/>
      <c r="M15" s="180">
        <f>SUM(K15:L15)</f>
        <v>0</v>
      </c>
      <c r="N15" s="181">
        <f t="shared" si="2"/>
        <v>0</v>
      </c>
      <c r="O15" s="287"/>
      <c r="P15" s="181">
        <f t="shared" si="2"/>
        <v>0</v>
      </c>
    </row>
    <row r="16" spans="1:16" ht="27.6" customHeight="1">
      <c r="A16" s="454"/>
      <c r="B16" s="1306" t="s">
        <v>46</v>
      </c>
      <c r="C16" s="1308" t="s">
        <v>308</v>
      </c>
      <c r="D16" s="1307" t="s">
        <v>822</v>
      </c>
      <c r="E16" s="1300"/>
      <c r="F16" s="1301"/>
      <c r="G16" s="1302"/>
      <c r="H16" s="1303"/>
      <c r="I16" s="1304"/>
      <c r="J16" s="1305"/>
      <c r="K16" s="306"/>
      <c r="L16" s="286"/>
      <c r="M16" s="180"/>
      <c r="N16" s="1294"/>
      <c r="O16" s="1295"/>
      <c r="P16" s="1296"/>
    </row>
    <row r="17" spans="1:16">
      <c r="A17" s="30" t="s">
        <v>266</v>
      </c>
      <c r="B17" s="1394" t="s">
        <v>267</v>
      </c>
      <c r="C17" s="1477"/>
      <c r="D17" s="1477"/>
      <c r="E17" s="189">
        <f>SUM(E18)</f>
        <v>1500</v>
      </c>
      <c r="F17" s="284"/>
      <c r="G17" s="905">
        <f>SUM(G18)</f>
        <v>1500</v>
      </c>
      <c r="H17" s="189">
        <f>SUM(H18)</f>
        <v>856</v>
      </c>
      <c r="I17" s="284"/>
      <c r="J17" s="179">
        <f>SUM(J18)</f>
        <v>856</v>
      </c>
      <c r="K17" s="189">
        <f>SUM(K18)</f>
        <v>2000</v>
      </c>
      <c r="L17" s="284"/>
      <c r="M17" s="179">
        <f>SUM(M18)</f>
        <v>2000</v>
      </c>
      <c r="N17" s="644">
        <f>SUM(N18)</f>
        <v>2000</v>
      </c>
      <c r="O17" s="319"/>
      <c r="P17" s="261">
        <f>SUM(P18)</f>
        <v>2000</v>
      </c>
    </row>
    <row r="18" spans="1:16" ht="26.25">
      <c r="A18" s="470"/>
      <c r="B18" s="34" t="s">
        <v>46</v>
      </c>
      <c r="C18" s="24">
        <v>633006</v>
      </c>
      <c r="D18" s="28" t="s">
        <v>555</v>
      </c>
      <c r="E18" s="720">
        <v>1500</v>
      </c>
      <c r="F18" s="696"/>
      <c r="G18" s="1054">
        <f>SUM(E18:F18)</f>
        <v>1500</v>
      </c>
      <c r="H18" s="306">
        <v>856</v>
      </c>
      <c r="I18" s="286"/>
      <c r="J18" s="684">
        <f>SUM(H18:I18)</f>
        <v>856</v>
      </c>
      <c r="K18" s="306">
        <v>2000</v>
      </c>
      <c r="L18" s="286"/>
      <c r="M18" s="180">
        <f>SUM(K18:L18)</f>
        <v>2000</v>
      </c>
      <c r="N18" s="642">
        <v>2000</v>
      </c>
      <c r="O18" s="287"/>
      <c r="P18" s="181">
        <f>SUM(N18:O18)</f>
        <v>2000</v>
      </c>
    </row>
    <row r="19" spans="1:16">
      <c r="A19" s="293" t="s">
        <v>268</v>
      </c>
      <c r="B19" s="1394" t="s">
        <v>269</v>
      </c>
      <c r="C19" s="1477"/>
      <c r="D19" s="1477"/>
      <c r="E19" s="189">
        <f>SUM(E20:E23)</f>
        <v>30545</v>
      </c>
      <c r="F19" s="284"/>
      <c r="G19" s="905">
        <f>SUM(G20:G23)</f>
        <v>30545</v>
      </c>
      <c r="H19" s="189">
        <f>SUM(H20:H23)</f>
        <v>24500</v>
      </c>
      <c r="I19" s="284">
        <f>SUM(I20:I23)</f>
        <v>0</v>
      </c>
      <c r="J19" s="179">
        <f>SUM(J20:J23)</f>
        <v>24500</v>
      </c>
      <c r="K19" s="189">
        <f t="shared" ref="K19:P19" si="3">SUM(K20:K23)</f>
        <v>30625</v>
      </c>
      <c r="L19" s="284">
        <f t="shared" si="3"/>
        <v>0</v>
      </c>
      <c r="M19" s="656">
        <f t="shared" si="3"/>
        <v>30625</v>
      </c>
      <c r="N19" s="189">
        <f t="shared" si="3"/>
        <v>31020</v>
      </c>
      <c r="O19" s="284">
        <f t="shared" si="3"/>
        <v>0</v>
      </c>
      <c r="P19" s="656">
        <f t="shared" si="3"/>
        <v>31020</v>
      </c>
    </row>
    <row r="20" spans="1:16" ht="42.75" customHeight="1">
      <c r="A20" s="346"/>
      <c r="B20" s="1332" t="s">
        <v>46</v>
      </c>
      <c r="C20" s="1333" t="s">
        <v>270</v>
      </c>
      <c r="D20" s="1323" t="s">
        <v>603</v>
      </c>
      <c r="E20" s="1300">
        <v>9000</v>
      </c>
      <c r="F20" s="1301"/>
      <c r="G20" s="1302">
        <f>SUM(E20:F20)</f>
        <v>9000</v>
      </c>
      <c r="H20" s="1303">
        <v>6000</v>
      </c>
      <c r="I20" s="1304"/>
      <c r="J20" s="1305">
        <f>SUM(H20:I20)</f>
        <v>6000</v>
      </c>
      <c r="K20" s="306">
        <v>9000</v>
      </c>
      <c r="L20" s="286"/>
      <c r="M20" s="180">
        <f>SUM(K20:L20)</f>
        <v>9000</v>
      </c>
      <c r="N20" s="642">
        <v>9000</v>
      </c>
      <c r="O20" s="287"/>
      <c r="P20" s="684">
        <f>SUM(N20:O20)</f>
        <v>9000</v>
      </c>
    </row>
    <row r="21" spans="1:16" ht="17.25" customHeight="1">
      <c r="A21" s="346"/>
      <c r="B21" s="574" t="s">
        <v>781</v>
      </c>
      <c r="C21" s="40">
        <v>633006</v>
      </c>
      <c r="D21" s="256" t="s">
        <v>782</v>
      </c>
      <c r="E21" s="720"/>
      <c r="F21" s="696"/>
      <c r="G21" s="1054"/>
      <c r="H21" s="306"/>
      <c r="I21" s="286"/>
      <c r="J21" s="684"/>
      <c r="K21" s="306"/>
      <c r="L21" s="286"/>
      <c r="M21" s="180"/>
      <c r="N21" s="642"/>
      <c r="O21" s="287"/>
      <c r="P21" s="684"/>
    </row>
    <row r="22" spans="1:16" ht="30.75" customHeight="1">
      <c r="A22" s="346"/>
      <c r="B22" s="34" t="s">
        <v>53</v>
      </c>
      <c r="C22" s="40">
        <v>632002</v>
      </c>
      <c r="D22" s="35" t="s">
        <v>271</v>
      </c>
      <c r="E22" s="720">
        <v>1500</v>
      </c>
      <c r="F22" s="696"/>
      <c r="G22" s="1054">
        <f>SUM(E22:F22)</f>
        <v>1500</v>
      </c>
      <c r="H22" s="306">
        <v>1500</v>
      </c>
      <c r="I22" s="286"/>
      <c r="J22" s="684">
        <f>SUM(H22:I22)</f>
        <v>1500</v>
      </c>
      <c r="K22" s="306">
        <v>1500</v>
      </c>
      <c r="L22" s="286"/>
      <c r="M22" s="180">
        <f>SUM(K22:L22)</f>
        <v>1500</v>
      </c>
      <c r="N22" s="642">
        <v>1500</v>
      </c>
      <c r="O22" s="287"/>
      <c r="P22" s="684">
        <f>SUM(N22:O22)</f>
        <v>1500</v>
      </c>
    </row>
    <row r="23" spans="1:16" ht="44.25" customHeight="1">
      <c r="A23" s="346"/>
      <c r="B23" s="34" t="s">
        <v>46</v>
      </c>
      <c r="C23" s="24">
        <v>641001</v>
      </c>
      <c r="D23" s="35" t="s">
        <v>272</v>
      </c>
      <c r="E23" s="720">
        <v>20045</v>
      </c>
      <c r="F23" s="696"/>
      <c r="G23" s="1054">
        <f>SUM(E23:F23)</f>
        <v>20045</v>
      </c>
      <c r="H23" s="306">
        <v>17000</v>
      </c>
      <c r="I23" s="286"/>
      <c r="J23" s="684">
        <f>SUM(H23:I23)</f>
        <v>17000</v>
      </c>
      <c r="K23" s="306">
        <v>20125</v>
      </c>
      <c r="L23" s="286"/>
      <c r="M23" s="622">
        <f>SUM(K23:L23)</f>
        <v>20125</v>
      </c>
      <c r="N23" s="642">
        <v>20520</v>
      </c>
      <c r="O23" s="287"/>
      <c r="P23" s="684">
        <f>SUM(N23:O23)</f>
        <v>20520</v>
      </c>
    </row>
    <row r="24" spans="1:16">
      <c r="A24" s="293" t="s">
        <v>273</v>
      </c>
      <c r="B24" s="1394" t="s">
        <v>274</v>
      </c>
      <c r="C24" s="1478"/>
      <c r="D24" s="1478"/>
      <c r="E24" s="189">
        <f>SUM(E25)</f>
        <v>2031</v>
      </c>
      <c r="F24" s="284"/>
      <c r="G24" s="894">
        <f>SUM(G25)</f>
        <v>2031</v>
      </c>
      <c r="H24" s="189">
        <f>SUM(H25)</f>
        <v>2030</v>
      </c>
      <c r="I24" s="284"/>
      <c r="J24" s="179">
        <f>SUM(J25)</f>
        <v>2030</v>
      </c>
      <c r="K24" s="189">
        <f>SUM(K25)</f>
        <v>2070</v>
      </c>
      <c r="L24" s="284"/>
      <c r="M24" s="179">
        <f>SUM(M25)</f>
        <v>2070</v>
      </c>
      <c r="N24" s="644">
        <f>SUM(N25)</f>
        <v>2080</v>
      </c>
      <c r="O24" s="319"/>
      <c r="P24" s="261">
        <f>SUM(P25)</f>
        <v>2080</v>
      </c>
    </row>
    <row r="25" spans="1:16" ht="28.5" customHeight="1">
      <c r="A25" s="346"/>
      <c r="B25" s="34" t="s">
        <v>46</v>
      </c>
      <c r="C25" s="37" t="s">
        <v>275</v>
      </c>
      <c r="D25" s="35" t="s">
        <v>276</v>
      </c>
      <c r="E25" s="720">
        <v>2031</v>
      </c>
      <c r="F25" s="696"/>
      <c r="G25" s="1054">
        <f>SUM(E25:F25)</f>
        <v>2031</v>
      </c>
      <c r="H25" s="306">
        <v>2030</v>
      </c>
      <c r="I25" s="286"/>
      <c r="J25" s="684">
        <f>SUM(H25:I25)</f>
        <v>2030</v>
      </c>
      <c r="K25" s="306">
        <v>2070</v>
      </c>
      <c r="L25" s="286"/>
      <c r="M25" s="622">
        <f>SUM(K25:L25)</f>
        <v>2070</v>
      </c>
      <c r="N25" s="642">
        <v>2080</v>
      </c>
      <c r="O25" s="287"/>
      <c r="P25" s="684">
        <f>SUM(N25:O25)</f>
        <v>2080</v>
      </c>
    </row>
    <row r="26" spans="1:16">
      <c r="A26" s="293" t="s">
        <v>277</v>
      </c>
      <c r="B26" s="314" t="s">
        <v>278</v>
      </c>
      <c r="C26" s="315"/>
      <c r="D26" s="315"/>
      <c r="E26" s="189">
        <f>SUM(E27:E32)</f>
        <v>94126</v>
      </c>
      <c r="F26" s="284"/>
      <c r="G26" s="179">
        <f t="shared" ref="G26:P26" si="4">SUM(G27:G32)</f>
        <v>94126</v>
      </c>
      <c r="H26" s="189">
        <f t="shared" si="4"/>
        <v>1500</v>
      </c>
      <c r="I26" s="284">
        <f t="shared" si="4"/>
        <v>0</v>
      </c>
      <c r="J26" s="179">
        <f t="shared" si="4"/>
        <v>1500</v>
      </c>
      <c r="K26" s="189">
        <f t="shared" si="4"/>
        <v>1500</v>
      </c>
      <c r="L26" s="284">
        <f t="shared" si="4"/>
        <v>0</v>
      </c>
      <c r="M26" s="656">
        <f t="shared" si="4"/>
        <v>1500</v>
      </c>
      <c r="N26" s="189">
        <f t="shared" si="4"/>
        <v>1500</v>
      </c>
      <c r="O26" s="284">
        <f t="shared" si="4"/>
        <v>0</v>
      </c>
      <c r="P26" s="656">
        <f t="shared" si="4"/>
        <v>1500</v>
      </c>
    </row>
    <row r="27" spans="1:16" ht="22.5" customHeight="1">
      <c r="A27" s="363"/>
      <c r="B27" s="574" t="s">
        <v>279</v>
      </c>
      <c r="C27" s="74">
        <v>633006</v>
      </c>
      <c r="D27" s="256" t="s">
        <v>280</v>
      </c>
      <c r="E27" s="750">
        <v>200</v>
      </c>
      <c r="F27" s="696"/>
      <c r="G27" s="1054">
        <f t="shared" ref="G27:G32" si="5">SUM(E27:F27)</f>
        <v>200</v>
      </c>
      <c r="H27" s="642">
        <v>200</v>
      </c>
      <c r="I27" s="287"/>
      <c r="J27" s="684">
        <f t="shared" ref="J27:J32" si="6">SUM(H27:I27)</f>
        <v>200</v>
      </c>
      <c r="K27" s="642">
        <v>200</v>
      </c>
      <c r="L27" s="287"/>
      <c r="M27" s="622">
        <f t="shared" ref="M27:M32" si="7">SUM(K27:L27)</f>
        <v>200</v>
      </c>
      <c r="N27" s="763">
        <v>200</v>
      </c>
      <c r="O27" s="287"/>
      <c r="P27" s="684">
        <f t="shared" ref="P27:P32" si="8">SUM(N27:O27)</f>
        <v>200</v>
      </c>
    </row>
    <row r="28" spans="1:16" ht="14.45" customHeight="1">
      <c r="A28" s="363"/>
      <c r="B28" s="583" t="s">
        <v>279</v>
      </c>
      <c r="C28" s="128" t="s">
        <v>281</v>
      </c>
      <c r="D28" s="252" t="s">
        <v>282</v>
      </c>
      <c r="E28" s="750">
        <v>300</v>
      </c>
      <c r="F28" s="499"/>
      <c r="G28" s="1054">
        <f t="shared" si="5"/>
        <v>300</v>
      </c>
      <c r="H28" s="642">
        <v>300</v>
      </c>
      <c r="I28" s="287"/>
      <c r="J28" s="684">
        <f t="shared" si="6"/>
        <v>300</v>
      </c>
      <c r="K28" s="642">
        <v>300</v>
      </c>
      <c r="L28" s="287"/>
      <c r="M28" s="622">
        <f t="shared" si="7"/>
        <v>300</v>
      </c>
      <c r="N28" s="763">
        <v>300</v>
      </c>
      <c r="O28" s="287"/>
      <c r="P28" s="684">
        <f t="shared" si="8"/>
        <v>300</v>
      </c>
    </row>
    <row r="29" spans="1:16" ht="26.25">
      <c r="A29" s="363"/>
      <c r="B29" s="1049" t="s">
        <v>279</v>
      </c>
      <c r="C29" s="1036">
        <v>635006</v>
      </c>
      <c r="D29" s="1034" t="s">
        <v>283</v>
      </c>
      <c r="E29" s="895">
        <v>2000</v>
      </c>
      <c r="F29" s="499"/>
      <c r="G29" s="1054">
        <f t="shared" si="5"/>
        <v>2000</v>
      </c>
      <c r="H29" s="642">
        <v>1000</v>
      </c>
      <c r="I29" s="287"/>
      <c r="J29" s="684">
        <f t="shared" si="6"/>
        <v>1000</v>
      </c>
      <c r="K29" s="642">
        <v>1000</v>
      </c>
      <c r="L29" s="287"/>
      <c r="M29" s="622">
        <f t="shared" si="7"/>
        <v>1000</v>
      </c>
      <c r="N29" s="763">
        <v>1000</v>
      </c>
      <c r="O29" s="287"/>
      <c r="P29" s="684">
        <f t="shared" si="8"/>
        <v>1000</v>
      </c>
    </row>
    <row r="30" spans="1:16" ht="39">
      <c r="A30" s="363"/>
      <c r="B30" s="574" t="s">
        <v>46</v>
      </c>
      <c r="C30" s="74" t="s">
        <v>265</v>
      </c>
      <c r="D30" s="110" t="s">
        <v>680</v>
      </c>
      <c r="E30" s="720">
        <v>91626</v>
      </c>
      <c r="F30" s="499"/>
      <c r="G30" s="1054">
        <f t="shared" si="5"/>
        <v>91626</v>
      </c>
      <c r="H30" s="642">
        <v>0</v>
      </c>
      <c r="I30" s="287"/>
      <c r="J30" s="684">
        <f t="shared" si="6"/>
        <v>0</v>
      </c>
      <c r="K30" s="642">
        <v>0</v>
      </c>
      <c r="L30" s="287"/>
      <c r="M30" s="622">
        <f t="shared" si="7"/>
        <v>0</v>
      </c>
      <c r="N30" s="763">
        <v>0</v>
      </c>
      <c r="O30" s="287"/>
      <c r="P30" s="684">
        <f t="shared" si="8"/>
        <v>0</v>
      </c>
    </row>
    <row r="31" spans="1:16" ht="26.25">
      <c r="A31" s="363"/>
      <c r="B31" s="1049" t="s">
        <v>46</v>
      </c>
      <c r="C31" s="1036" t="s">
        <v>265</v>
      </c>
      <c r="D31" s="1050" t="s">
        <v>681</v>
      </c>
      <c r="E31" s="895">
        <v>0</v>
      </c>
      <c r="F31" s="499"/>
      <c r="G31" s="1054">
        <f t="shared" si="5"/>
        <v>0</v>
      </c>
      <c r="H31" s="642">
        <v>0</v>
      </c>
      <c r="I31" s="287"/>
      <c r="J31" s="684">
        <f t="shared" si="6"/>
        <v>0</v>
      </c>
      <c r="K31" s="642">
        <v>0</v>
      </c>
      <c r="L31" s="287"/>
      <c r="M31" s="622">
        <f t="shared" si="7"/>
        <v>0</v>
      </c>
      <c r="N31" s="763">
        <v>0</v>
      </c>
      <c r="O31" s="287"/>
      <c r="P31" s="684">
        <f t="shared" si="8"/>
        <v>0</v>
      </c>
    </row>
    <row r="32" spans="1:16" ht="39">
      <c r="A32" s="363"/>
      <c r="B32" s="1049" t="s">
        <v>46</v>
      </c>
      <c r="C32" s="1036" t="s">
        <v>265</v>
      </c>
      <c r="D32" s="1050" t="s">
        <v>682</v>
      </c>
      <c r="E32" s="895">
        <v>0</v>
      </c>
      <c r="F32" s="499"/>
      <c r="G32" s="1054">
        <f t="shared" si="5"/>
        <v>0</v>
      </c>
      <c r="H32" s="642">
        <v>0</v>
      </c>
      <c r="I32" s="287"/>
      <c r="J32" s="684">
        <f t="shared" si="6"/>
        <v>0</v>
      </c>
      <c r="K32" s="642">
        <v>0</v>
      </c>
      <c r="L32" s="287"/>
      <c r="M32" s="622">
        <f t="shared" si="7"/>
        <v>0</v>
      </c>
      <c r="N32" s="763">
        <v>0</v>
      </c>
      <c r="O32" s="287"/>
      <c r="P32" s="684">
        <f t="shared" si="8"/>
        <v>0</v>
      </c>
    </row>
    <row r="33" spans="1:16">
      <c r="A33" s="293" t="s">
        <v>284</v>
      </c>
      <c r="B33" s="1395" t="s">
        <v>285</v>
      </c>
      <c r="C33" s="1408"/>
      <c r="D33" s="1408"/>
      <c r="E33" s="189">
        <f>SUM(E34:E39)</f>
        <v>6700</v>
      </c>
      <c r="F33" s="284">
        <f>SUM(F34:F39)</f>
        <v>10000</v>
      </c>
      <c r="G33" s="179">
        <f>SUM(G34:G39)</f>
        <v>16700</v>
      </c>
      <c r="H33" s="189">
        <f t="shared" ref="H33:P33" si="9">SUM(H34:H39)</f>
        <v>5950</v>
      </c>
      <c r="I33" s="284">
        <f t="shared" si="9"/>
        <v>0</v>
      </c>
      <c r="J33" s="179">
        <f t="shared" si="9"/>
        <v>5950</v>
      </c>
      <c r="K33" s="189">
        <f>SUM(K34:K39)</f>
        <v>5950</v>
      </c>
      <c r="L33" s="284">
        <f>SUM(L34:L39)</f>
        <v>0</v>
      </c>
      <c r="M33" s="179">
        <f>SUM(M34:M39)</f>
        <v>5950</v>
      </c>
      <c r="N33" s="189">
        <f t="shared" si="9"/>
        <v>6150</v>
      </c>
      <c r="O33" s="284">
        <f t="shared" si="9"/>
        <v>0</v>
      </c>
      <c r="P33" s="656">
        <f t="shared" si="9"/>
        <v>6150</v>
      </c>
    </row>
    <row r="34" spans="1:16">
      <c r="A34" s="505"/>
      <c r="B34" s="103" t="s">
        <v>286</v>
      </c>
      <c r="C34" s="104">
        <v>632001</v>
      </c>
      <c r="D34" s="155" t="s">
        <v>287</v>
      </c>
      <c r="E34" s="749">
        <v>200</v>
      </c>
      <c r="F34" s="508"/>
      <c r="G34" s="1054">
        <f t="shared" ref="G34:G39" si="10">SUM(E34:F34)</f>
        <v>200</v>
      </c>
      <c r="H34" s="648">
        <v>350</v>
      </c>
      <c r="I34" s="320"/>
      <c r="J34" s="684">
        <f t="shared" ref="J34:J39" si="11">SUM(H34:I34)</f>
        <v>350</v>
      </c>
      <c r="K34" s="648">
        <v>350</v>
      </c>
      <c r="L34" s="320"/>
      <c r="M34" s="684">
        <f t="shared" ref="M34:M39" si="12">SUM(K34:L34)</f>
        <v>350</v>
      </c>
      <c r="N34" s="642">
        <v>400</v>
      </c>
      <c r="O34" s="287"/>
      <c r="P34" s="181">
        <f t="shared" ref="P34:P39" si="13">SUM(N34:O34)</f>
        <v>400</v>
      </c>
    </row>
    <row r="35" spans="1:16">
      <c r="A35" s="505"/>
      <c r="B35" s="103" t="s">
        <v>286</v>
      </c>
      <c r="C35" s="104">
        <v>632003</v>
      </c>
      <c r="D35" s="155" t="s">
        <v>249</v>
      </c>
      <c r="E35" s="749">
        <v>200</v>
      </c>
      <c r="F35" s="508"/>
      <c r="G35" s="1054">
        <f t="shared" si="10"/>
        <v>200</v>
      </c>
      <c r="H35" s="648">
        <v>200</v>
      </c>
      <c r="I35" s="320"/>
      <c r="J35" s="684">
        <f t="shared" si="11"/>
        <v>200</v>
      </c>
      <c r="K35" s="648">
        <v>200</v>
      </c>
      <c r="L35" s="320"/>
      <c r="M35" s="684">
        <f t="shared" si="12"/>
        <v>200</v>
      </c>
      <c r="N35" s="642">
        <v>300</v>
      </c>
      <c r="O35" s="287"/>
      <c r="P35" s="181">
        <f t="shared" si="13"/>
        <v>300</v>
      </c>
    </row>
    <row r="36" spans="1:16">
      <c r="A36" s="505"/>
      <c r="B36" s="103" t="s">
        <v>286</v>
      </c>
      <c r="C36" s="104">
        <v>632002</v>
      </c>
      <c r="D36" s="155" t="s">
        <v>288</v>
      </c>
      <c r="E36" s="749">
        <v>0</v>
      </c>
      <c r="F36" s="508"/>
      <c r="G36" s="1054">
        <f t="shared" si="10"/>
        <v>0</v>
      </c>
      <c r="H36" s="648">
        <v>100</v>
      </c>
      <c r="I36" s="320"/>
      <c r="J36" s="684">
        <f t="shared" si="11"/>
        <v>100</v>
      </c>
      <c r="K36" s="648">
        <v>100</v>
      </c>
      <c r="L36" s="320"/>
      <c r="M36" s="684">
        <f t="shared" si="12"/>
        <v>100</v>
      </c>
      <c r="N36" s="642">
        <v>150</v>
      </c>
      <c r="O36" s="287"/>
      <c r="P36" s="181">
        <f t="shared" si="13"/>
        <v>150</v>
      </c>
    </row>
    <row r="37" spans="1:16">
      <c r="A37" s="505"/>
      <c r="B37" s="584" t="s">
        <v>286</v>
      </c>
      <c r="C37" s="158">
        <v>633006</v>
      </c>
      <c r="D37" s="585" t="s">
        <v>653</v>
      </c>
      <c r="E37" s="749">
        <v>300</v>
      </c>
      <c r="F37" s="508"/>
      <c r="G37" s="1054">
        <f t="shared" si="10"/>
        <v>300</v>
      </c>
      <c r="H37" s="648">
        <v>300</v>
      </c>
      <c r="I37" s="320"/>
      <c r="J37" s="684">
        <f t="shared" si="11"/>
        <v>300</v>
      </c>
      <c r="K37" s="648">
        <v>300</v>
      </c>
      <c r="L37" s="320"/>
      <c r="M37" s="684">
        <f t="shared" si="12"/>
        <v>300</v>
      </c>
      <c r="N37" s="642">
        <v>300</v>
      </c>
      <c r="O37" s="287"/>
      <c r="P37" s="181">
        <f t="shared" si="13"/>
        <v>300</v>
      </c>
    </row>
    <row r="38" spans="1:16">
      <c r="A38" s="510"/>
      <c r="B38" s="105" t="s">
        <v>286</v>
      </c>
      <c r="C38" s="81">
        <v>635006</v>
      </c>
      <c r="D38" s="244" t="s">
        <v>289</v>
      </c>
      <c r="E38" s="723">
        <v>6000</v>
      </c>
      <c r="F38" s="889"/>
      <c r="G38" s="1054">
        <f t="shared" si="10"/>
        <v>6000</v>
      </c>
      <c r="H38" s="723">
        <v>5000</v>
      </c>
      <c r="I38" s="428"/>
      <c r="J38" s="684">
        <f t="shared" si="11"/>
        <v>5000</v>
      </c>
      <c r="K38" s="723">
        <v>5000</v>
      </c>
      <c r="L38" s="428"/>
      <c r="M38" s="684">
        <f t="shared" si="12"/>
        <v>5000</v>
      </c>
      <c r="N38" s="642">
        <v>5000</v>
      </c>
      <c r="O38" s="287"/>
      <c r="P38" s="181">
        <f t="shared" si="13"/>
        <v>5000</v>
      </c>
    </row>
    <row r="39" spans="1:16" ht="52.5" thickBot="1">
      <c r="A39" s="511"/>
      <c r="B39" s="512" t="s">
        <v>286</v>
      </c>
      <c r="C39" s="477">
        <v>717002</v>
      </c>
      <c r="D39" s="356" t="s">
        <v>604</v>
      </c>
      <c r="E39" s="725"/>
      <c r="F39" s="513">
        <v>10000</v>
      </c>
      <c r="G39" s="1048">
        <f t="shared" si="10"/>
        <v>10000</v>
      </c>
      <c r="H39" s="725"/>
      <c r="I39" s="438">
        <v>0</v>
      </c>
      <c r="J39" s="685">
        <f t="shared" si="11"/>
        <v>0</v>
      </c>
      <c r="K39" s="725"/>
      <c r="L39" s="438"/>
      <c r="M39" s="685">
        <f t="shared" si="12"/>
        <v>0</v>
      </c>
      <c r="N39" s="675"/>
      <c r="O39" s="413">
        <v>0</v>
      </c>
      <c r="P39" s="414">
        <f t="shared" si="13"/>
        <v>0</v>
      </c>
    </row>
    <row r="40" spans="1:16">
      <c r="E40" s="1051"/>
    </row>
    <row r="41" spans="1:16">
      <c r="E41" s="1052"/>
    </row>
    <row r="42" spans="1:16">
      <c r="E42" s="1052"/>
    </row>
    <row r="43" spans="1:16">
      <c r="E43" s="1053"/>
    </row>
    <row r="44" spans="1:16">
      <c r="E44" s="59"/>
    </row>
    <row r="45" spans="1:16">
      <c r="E45" s="59"/>
    </row>
    <row r="46" spans="1:16">
      <c r="E46" s="59"/>
    </row>
    <row r="47" spans="1:16">
      <c r="E47" s="991"/>
    </row>
    <row r="48" spans="1:16">
      <c r="E48" s="992"/>
    </row>
    <row r="49" spans="5:5" ht="57.75" customHeight="1">
      <c r="E49" s="60"/>
    </row>
  </sheetData>
  <mergeCells count="17">
    <mergeCell ref="H5:J6"/>
    <mergeCell ref="K5:M6"/>
    <mergeCell ref="N5:P6"/>
    <mergeCell ref="B33:D33"/>
    <mergeCell ref="B17:D17"/>
    <mergeCell ref="B19:D19"/>
    <mergeCell ref="B24:D24"/>
    <mergeCell ref="E4:G4"/>
    <mergeCell ref="E5:G6"/>
    <mergeCell ref="E8:G8"/>
    <mergeCell ref="A3:P3"/>
    <mergeCell ref="H8:J8"/>
    <mergeCell ref="K8:M8"/>
    <mergeCell ref="N8:P8"/>
    <mergeCell ref="H4:J4"/>
    <mergeCell ref="K4:M4"/>
    <mergeCell ref="N4:P4"/>
  </mergeCells>
  <phoneticPr fontId="56" type="noConversion"/>
  <pageMargins left="0.25" right="0.25" top="0.75" bottom="0.75" header="0.3" footer="0.3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topLeftCell="A4" zoomScaleSheetLayoutView="100" workbookViewId="0">
      <selection activeCell="G27" sqref="G27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6" width="10.7109375" customWidth="1"/>
    <col min="7" max="7" width="9.85546875" customWidth="1"/>
    <col min="8" max="8" width="10.7109375" style="561" customWidth="1"/>
    <col min="9" max="9" width="10.7109375" customWidth="1"/>
    <col min="10" max="10" width="10" style="603" customWidth="1"/>
    <col min="11" max="11" width="10.7109375" style="561" customWidth="1"/>
    <col min="12" max="12" width="9.85546875" customWidth="1"/>
    <col min="13" max="13" width="10.28515625" customWidth="1"/>
    <col min="14" max="14" width="10.7109375" style="561" customWidth="1"/>
    <col min="15" max="15" width="10.7109375" customWidth="1"/>
    <col min="16" max="16" width="10.28515625" customWidth="1"/>
  </cols>
  <sheetData>
    <row r="1" spans="1:16" ht="18.75">
      <c r="A1" s="2" t="s">
        <v>290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3.9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2.2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21" customHeight="1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6.5" thickTop="1">
      <c r="A9" s="96" t="s">
        <v>291</v>
      </c>
      <c r="B9" s="86"/>
      <c r="C9" s="106"/>
      <c r="D9" s="107"/>
      <c r="E9" s="772">
        <f t="shared" ref="E9:J9" si="0">SUM(E10,E13,E19)</f>
        <v>21103</v>
      </c>
      <c r="F9" s="340">
        <f t="shared" si="0"/>
        <v>6600</v>
      </c>
      <c r="G9" s="332">
        <f t="shared" si="0"/>
        <v>27703</v>
      </c>
      <c r="H9" s="666">
        <f t="shared" si="0"/>
        <v>12229</v>
      </c>
      <c r="I9" s="336">
        <f t="shared" si="0"/>
        <v>0</v>
      </c>
      <c r="J9" s="667">
        <f t="shared" si="0"/>
        <v>12229</v>
      </c>
      <c r="K9" s="666">
        <f t="shared" ref="K9:P9" si="1">SUM(K10,K13,K19)</f>
        <v>9765</v>
      </c>
      <c r="L9" s="336">
        <f t="shared" si="1"/>
        <v>0</v>
      </c>
      <c r="M9" s="667">
        <f t="shared" si="1"/>
        <v>9765</v>
      </c>
      <c r="N9" s="666">
        <f t="shared" si="1"/>
        <v>9490</v>
      </c>
      <c r="O9" s="336">
        <f t="shared" si="1"/>
        <v>0</v>
      </c>
      <c r="P9" s="667">
        <f t="shared" si="1"/>
        <v>9490</v>
      </c>
    </row>
    <row r="10" spans="1:16">
      <c r="A10" s="97" t="s">
        <v>292</v>
      </c>
      <c r="B10" s="98" t="s">
        <v>293</v>
      </c>
      <c r="C10" s="98"/>
      <c r="D10" s="99"/>
      <c r="E10" s="773">
        <f>SUM(E11:E12)</f>
        <v>8000</v>
      </c>
      <c r="F10" s="1055">
        <f>SUM(F11:F12)</f>
        <v>6600</v>
      </c>
      <c r="G10" s="223">
        <f>SUM(G11:G12)</f>
        <v>14600</v>
      </c>
      <c r="H10" s="773">
        <f t="shared" ref="H10:P10" si="2">SUM(H11:H12)</f>
        <v>0</v>
      </c>
      <c r="I10" s="514">
        <f t="shared" si="2"/>
        <v>0</v>
      </c>
      <c r="J10" s="231">
        <f t="shared" si="2"/>
        <v>0</v>
      </c>
      <c r="K10" s="773">
        <f t="shared" si="2"/>
        <v>0</v>
      </c>
      <c r="L10" s="514">
        <f t="shared" si="2"/>
        <v>0</v>
      </c>
      <c r="M10" s="776">
        <f t="shared" si="2"/>
        <v>0</v>
      </c>
      <c r="N10" s="773">
        <f t="shared" si="2"/>
        <v>0</v>
      </c>
      <c r="O10" s="514">
        <f t="shared" si="2"/>
        <v>0</v>
      </c>
      <c r="P10" s="776">
        <f t="shared" si="2"/>
        <v>0</v>
      </c>
    </row>
    <row r="11" spans="1:16" ht="28.15" customHeight="1">
      <c r="A11" s="22"/>
      <c r="B11" s="23" t="s">
        <v>294</v>
      </c>
      <c r="C11" s="24">
        <v>635006</v>
      </c>
      <c r="D11" s="28" t="s">
        <v>295</v>
      </c>
      <c r="E11" s="937">
        <v>8000</v>
      </c>
      <c r="F11" s="885"/>
      <c r="G11" s="1054">
        <f>SUM(E11:F11)</f>
        <v>8000</v>
      </c>
      <c r="H11" s="635"/>
      <c r="I11" s="329">
        <v>0</v>
      </c>
      <c r="J11" s="679">
        <f>SUM(H11:I11)</f>
        <v>0</v>
      </c>
      <c r="K11" s="640"/>
      <c r="L11" s="322">
        <v>0</v>
      </c>
      <c r="M11" s="417">
        <f>SUM(K11:L11)</f>
        <v>0</v>
      </c>
      <c r="N11" s="635"/>
      <c r="O11" s="329"/>
      <c r="P11" s="232">
        <f>SUM(N11:O11)</f>
        <v>0</v>
      </c>
    </row>
    <row r="12" spans="1:16" ht="42" customHeight="1">
      <c r="A12" s="22"/>
      <c r="B12" s="23" t="s">
        <v>559</v>
      </c>
      <c r="C12" s="581" t="s">
        <v>685</v>
      </c>
      <c r="D12" s="102" t="s">
        <v>560</v>
      </c>
      <c r="E12" s="937"/>
      <c r="F12" s="885">
        <v>6600</v>
      </c>
      <c r="G12" s="1054">
        <f>SUM(E12:F12)</f>
        <v>6600</v>
      </c>
      <c r="H12" s="635"/>
      <c r="I12" s="329">
        <v>0</v>
      </c>
      <c r="J12" s="679">
        <f>SUM(H12:I12)</f>
        <v>0</v>
      </c>
      <c r="K12" s="640"/>
      <c r="L12" s="322">
        <v>0</v>
      </c>
      <c r="M12" s="417">
        <f>SUM(K12:L12)</f>
        <v>0</v>
      </c>
      <c r="N12" s="635"/>
      <c r="O12" s="329"/>
      <c r="P12" s="232">
        <f>SUM(N12:O12)</f>
        <v>0</v>
      </c>
    </row>
    <row r="13" spans="1:16" ht="28.15" customHeight="1">
      <c r="A13" s="91" t="s">
        <v>296</v>
      </c>
      <c r="B13" s="1479" t="s">
        <v>493</v>
      </c>
      <c r="C13" s="1480"/>
      <c r="D13" s="1480"/>
      <c r="E13" s="703">
        <f>SUM(E14:E17)</f>
        <v>2340</v>
      </c>
      <c r="F13" s="1057"/>
      <c r="G13" s="1030">
        <f>SUM(G14:G17)</f>
        <v>2340</v>
      </c>
      <c r="H13" s="703">
        <f>SUM(H14:H17)</f>
        <v>4384</v>
      </c>
      <c r="I13" s="425">
        <f>SUM(I14:I17)</f>
        <v>0</v>
      </c>
      <c r="J13" s="224">
        <f>SUM(J14:J17)</f>
        <v>4384</v>
      </c>
      <c r="K13" s="703">
        <f t="shared" ref="K13:P13" si="3">SUM(K14:K17)</f>
        <v>2220</v>
      </c>
      <c r="L13" s="425">
        <f t="shared" si="3"/>
        <v>0</v>
      </c>
      <c r="M13" s="704">
        <f t="shared" si="3"/>
        <v>2220</v>
      </c>
      <c r="N13" s="703">
        <f t="shared" si="3"/>
        <v>2220</v>
      </c>
      <c r="O13" s="425">
        <f t="shared" si="3"/>
        <v>0</v>
      </c>
      <c r="P13" s="704">
        <f t="shared" si="3"/>
        <v>2220</v>
      </c>
    </row>
    <row r="14" spans="1:16" ht="28.15" customHeight="1">
      <c r="A14" s="108"/>
      <c r="B14" s="109" t="s">
        <v>294</v>
      </c>
      <c r="C14" s="94">
        <v>632001</v>
      </c>
      <c r="D14" s="110" t="s">
        <v>297</v>
      </c>
      <c r="E14" s="1027">
        <v>1250</v>
      </c>
      <c r="F14" s="520"/>
      <c r="G14" s="1054">
        <f>SUM(E14:F14)</f>
        <v>1250</v>
      </c>
      <c r="H14" s="718">
        <v>1200</v>
      </c>
      <c r="I14" s="426"/>
      <c r="J14" s="679">
        <f>SUM(H14:I14)</f>
        <v>1200</v>
      </c>
      <c r="K14" s="777">
        <v>1220</v>
      </c>
      <c r="L14" s="520"/>
      <c r="M14" s="417">
        <f>SUM(K14:L14)</f>
        <v>1220</v>
      </c>
      <c r="N14" s="777">
        <v>1220</v>
      </c>
      <c r="O14" s="520"/>
      <c r="P14" s="417">
        <f>SUM(N14:O14)</f>
        <v>1220</v>
      </c>
    </row>
    <row r="15" spans="1:16" ht="29.25" customHeight="1">
      <c r="A15" s="108"/>
      <c r="B15" s="109" t="s">
        <v>294</v>
      </c>
      <c r="C15" s="95">
        <v>642001</v>
      </c>
      <c r="D15" s="110" t="s">
        <v>787</v>
      </c>
      <c r="E15" s="1027">
        <v>824</v>
      </c>
      <c r="F15" s="520"/>
      <c r="G15" s="1054">
        <f>SUM(E15:F15)</f>
        <v>824</v>
      </c>
      <c r="H15" s="719">
        <v>3184</v>
      </c>
      <c r="I15" s="427"/>
      <c r="J15" s="679">
        <f>SUM(H15:I15)</f>
        <v>3184</v>
      </c>
      <c r="K15" s="777">
        <v>1000</v>
      </c>
      <c r="L15" s="520"/>
      <c r="M15" s="417">
        <f>SUM(K15:L15)</f>
        <v>1000</v>
      </c>
      <c r="N15" s="777">
        <v>1000</v>
      </c>
      <c r="O15" s="520"/>
      <c r="P15" s="417">
        <f>SUM(N15:O15)</f>
        <v>1000</v>
      </c>
    </row>
    <row r="16" spans="1:16" ht="25.9" customHeight="1">
      <c r="A16" s="263"/>
      <c r="B16" s="264" t="s">
        <v>294</v>
      </c>
      <c r="C16" s="266">
        <v>637011</v>
      </c>
      <c r="D16" s="265" t="s">
        <v>613</v>
      </c>
      <c r="E16" s="1066">
        <v>166</v>
      </c>
      <c r="F16" s="521"/>
      <c r="G16" s="1054">
        <f>SUM(E16:F16)</f>
        <v>166</v>
      </c>
      <c r="H16" s="774"/>
      <c r="I16" s="515"/>
      <c r="J16" s="679">
        <f>SUM(H16:I16)</f>
        <v>0</v>
      </c>
      <c r="K16" s="778"/>
      <c r="L16" s="521"/>
      <c r="M16" s="417">
        <f>SUM(K16:L16)</f>
        <v>0</v>
      </c>
      <c r="N16" s="778"/>
      <c r="O16" s="521"/>
      <c r="P16" s="417">
        <f>SUM(N16:O16)</f>
        <v>0</v>
      </c>
    </row>
    <row r="17" spans="1:16" ht="27.6" customHeight="1" thickBot="1">
      <c r="A17" s="540"/>
      <c r="B17" s="541" t="s">
        <v>294</v>
      </c>
      <c r="C17" s="542">
        <v>632002</v>
      </c>
      <c r="D17" s="543" t="s">
        <v>298</v>
      </c>
      <c r="E17" s="1067">
        <v>100</v>
      </c>
      <c r="F17" s="524"/>
      <c r="G17" s="1048">
        <f>SUM(E17:F17)</f>
        <v>100</v>
      </c>
      <c r="H17" s="775"/>
      <c r="I17" s="523"/>
      <c r="J17" s="682">
        <f>SUM(H17:I17)</f>
        <v>0</v>
      </c>
      <c r="K17" s="779"/>
      <c r="L17" s="524"/>
      <c r="M17" s="645">
        <f>SUM(K17:L17)</f>
        <v>0</v>
      </c>
      <c r="N17" s="779"/>
      <c r="O17" s="524"/>
      <c r="P17" s="645">
        <f>SUM(N17:O17)</f>
        <v>0</v>
      </c>
    </row>
    <row r="18" spans="1:16" ht="15.75" thickBot="1">
      <c r="A18" s="233"/>
      <c r="B18" s="111"/>
      <c r="C18" s="111"/>
      <c r="D18" s="112"/>
      <c r="E18" s="113"/>
      <c r="F18" s="992"/>
      <c r="G18" s="1064"/>
      <c r="H18" s="113"/>
      <c r="I18" s="113"/>
      <c r="J18" s="113"/>
      <c r="K18" s="764"/>
      <c r="L18" s="764"/>
      <c r="M18" s="764"/>
      <c r="N18" s="765"/>
      <c r="O18" s="765"/>
      <c r="P18" s="698"/>
    </row>
    <row r="19" spans="1:16">
      <c r="A19" s="532"/>
      <c r="B19" s="533"/>
      <c r="C19" s="533"/>
      <c r="D19" s="534" t="s">
        <v>152</v>
      </c>
      <c r="E19" s="1183">
        <f>SUM(E20)</f>
        <v>10763</v>
      </c>
      <c r="F19" s="1058"/>
      <c r="G19" s="1185">
        <f>SUM(G21:G23)</f>
        <v>10763</v>
      </c>
      <c r="H19" s="1183">
        <f>SUM(H21:H23)</f>
        <v>7845</v>
      </c>
      <c r="I19" s="1213">
        <f>SUM(I21:I23)</f>
        <v>0</v>
      </c>
      <c r="J19" s="793">
        <f>SUM(J21:J23)</f>
        <v>7845</v>
      </c>
      <c r="K19" s="780">
        <f t="shared" ref="K19:P19" si="4">SUM(K21:K23)</f>
        <v>7545</v>
      </c>
      <c r="L19" s="525">
        <f t="shared" si="4"/>
        <v>0</v>
      </c>
      <c r="M19" s="781">
        <f t="shared" si="4"/>
        <v>7545</v>
      </c>
      <c r="N19" s="780">
        <f t="shared" si="4"/>
        <v>7270</v>
      </c>
      <c r="O19" s="525">
        <f t="shared" si="4"/>
        <v>0</v>
      </c>
      <c r="P19" s="781">
        <f t="shared" si="4"/>
        <v>7270</v>
      </c>
    </row>
    <row r="20" spans="1:16">
      <c r="A20" s="1215" t="s">
        <v>292</v>
      </c>
      <c r="B20" s="114" t="s">
        <v>293</v>
      </c>
      <c r="C20" s="114"/>
      <c r="D20" s="115"/>
      <c r="E20" s="1184">
        <v>10763</v>
      </c>
      <c r="F20" s="516"/>
      <c r="G20" s="1186">
        <f>SUM(G21:G23)</f>
        <v>10763</v>
      </c>
      <c r="H20" s="1184">
        <f>SUM(H21:H23)</f>
        <v>7845</v>
      </c>
      <c r="I20" s="1214">
        <f>SUM(I21:I23)</f>
        <v>0</v>
      </c>
      <c r="J20" s="1206">
        <f>SUM(J21:J23)</f>
        <v>7845</v>
      </c>
      <c r="K20" s="782">
        <f t="shared" ref="K20:P20" si="5">SUM(K21:K23)</f>
        <v>7545</v>
      </c>
      <c r="L20" s="516">
        <f t="shared" si="5"/>
        <v>0</v>
      </c>
      <c r="M20" s="783">
        <f t="shared" si="5"/>
        <v>7545</v>
      </c>
      <c r="N20" s="782">
        <f t="shared" si="5"/>
        <v>7270</v>
      </c>
      <c r="O20" s="516">
        <f t="shared" si="5"/>
        <v>0</v>
      </c>
      <c r="P20" s="783">
        <f t="shared" si="5"/>
        <v>7270</v>
      </c>
    </row>
    <row r="21" spans="1:16">
      <c r="A21" s="535"/>
      <c r="B21" s="116" t="s">
        <v>155</v>
      </c>
      <c r="C21" s="117">
        <v>651002</v>
      </c>
      <c r="D21" s="118" t="s">
        <v>299</v>
      </c>
      <c r="E21" s="1068">
        <v>6956</v>
      </c>
      <c r="F21" s="1059"/>
      <c r="G21" s="1054">
        <f>SUM(E21:F21)</f>
        <v>6956</v>
      </c>
      <c r="H21" s="733">
        <v>6300</v>
      </c>
      <c r="I21" s="552"/>
      <c r="J21" s="679">
        <f>SUM(H21:I21)</f>
        <v>6300</v>
      </c>
      <c r="K21" s="784">
        <v>6100</v>
      </c>
      <c r="L21" s="517"/>
      <c r="M21" s="417">
        <v>6100</v>
      </c>
      <c r="N21" s="635">
        <v>5950</v>
      </c>
      <c r="O21" s="329"/>
      <c r="P21" s="232">
        <v>5950</v>
      </c>
    </row>
    <row r="22" spans="1:16">
      <c r="A22" s="535"/>
      <c r="B22" s="116" t="s">
        <v>155</v>
      </c>
      <c r="C22" s="117">
        <v>651002</v>
      </c>
      <c r="D22" s="118" t="s">
        <v>300</v>
      </c>
      <c r="E22" s="1068">
        <v>1647</v>
      </c>
      <c r="F22" s="1059"/>
      <c r="G22" s="1054">
        <f>SUM(E22:F22)</f>
        <v>1647</v>
      </c>
      <c r="H22" s="733">
        <v>1545</v>
      </c>
      <c r="I22" s="552"/>
      <c r="J22" s="679">
        <f>SUM(H22:I22)</f>
        <v>1545</v>
      </c>
      <c r="K22" s="733">
        <v>1445</v>
      </c>
      <c r="L22" s="517"/>
      <c r="M22" s="417">
        <v>1445</v>
      </c>
      <c r="N22" s="635">
        <v>1320</v>
      </c>
      <c r="O22" s="329"/>
      <c r="P22" s="232">
        <v>1320</v>
      </c>
    </row>
    <row r="23" spans="1:16" ht="18" customHeight="1" thickBot="1">
      <c r="A23" s="536"/>
      <c r="B23" s="537" t="s">
        <v>155</v>
      </c>
      <c r="C23" s="538">
        <v>651002</v>
      </c>
      <c r="D23" s="539" t="s">
        <v>301</v>
      </c>
      <c r="E23" s="790">
        <v>2160</v>
      </c>
      <c r="F23" s="1060"/>
      <c r="G23" s="1048">
        <f>SUM(E23:F23)</f>
        <v>2160</v>
      </c>
      <c r="H23" s="790">
        <v>0</v>
      </c>
      <c r="I23" s="526">
        <v>0</v>
      </c>
      <c r="J23" s="682">
        <f>SUM(H23:I23)</f>
        <v>0</v>
      </c>
      <c r="K23" s="785">
        <v>0</v>
      </c>
      <c r="L23" s="766">
        <v>0</v>
      </c>
      <c r="M23" s="645">
        <f>SUM(K23:L23)</f>
        <v>0</v>
      </c>
      <c r="N23" s="636">
        <v>0</v>
      </c>
      <c r="O23" s="415">
        <v>0</v>
      </c>
      <c r="P23" s="531">
        <f>SUM(N23:O23)</f>
        <v>0</v>
      </c>
    </row>
    <row r="24" spans="1:16">
      <c r="A24" s="119"/>
      <c r="B24" s="120"/>
      <c r="C24" s="121"/>
      <c r="D24" s="122"/>
      <c r="E24" s="123"/>
      <c r="F24" s="1061"/>
      <c r="G24" s="1065"/>
      <c r="H24" s="123"/>
      <c r="I24" s="123"/>
      <c r="J24" s="794"/>
      <c r="K24" s="767"/>
      <c r="L24" s="767"/>
      <c r="M24" s="767"/>
      <c r="N24" s="768"/>
      <c r="O24" s="768"/>
      <c r="P24" s="768"/>
    </row>
    <row r="25" spans="1:16" ht="15.75" thickBot="1">
      <c r="A25" s="119"/>
      <c r="B25" s="120"/>
      <c r="C25" s="122"/>
      <c r="D25" s="122"/>
      <c r="E25" s="123"/>
      <c r="F25" s="1061"/>
      <c r="G25" s="1065"/>
      <c r="H25" s="123"/>
      <c r="I25" s="123"/>
      <c r="J25" s="794"/>
      <c r="K25" s="767"/>
      <c r="L25" s="767"/>
      <c r="M25" s="767"/>
      <c r="N25" s="768"/>
      <c r="O25" s="768"/>
      <c r="P25" s="768"/>
    </row>
    <row r="26" spans="1:16">
      <c r="A26" s="399"/>
      <c r="B26" s="368"/>
      <c r="C26" s="368"/>
      <c r="D26" s="400" t="s">
        <v>93</v>
      </c>
      <c r="E26" s="650"/>
      <c r="F26" s="920"/>
      <c r="G26" s="1023">
        <f>SUM(G27)</f>
        <v>42333</v>
      </c>
      <c r="H26" s="650"/>
      <c r="I26" s="369"/>
      <c r="J26" s="1205">
        <f>SUM(J27)</f>
        <v>24209</v>
      </c>
      <c r="K26" s="711"/>
      <c r="L26" s="701"/>
      <c r="M26" s="1265">
        <f>SUM(M27)</f>
        <v>24900</v>
      </c>
      <c r="N26" s="709"/>
      <c r="O26" s="327"/>
      <c r="P26" s="323">
        <f>SUM(P27)</f>
        <v>25200</v>
      </c>
    </row>
    <row r="27" spans="1:16">
      <c r="A27" s="527" t="s">
        <v>292</v>
      </c>
      <c r="B27" s="124" t="s">
        <v>293</v>
      </c>
      <c r="C27" s="124"/>
      <c r="D27" s="100"/>
      <c r="E27" s="325"/>
      <c r="F27" s="85"/>
      <c r="G27" s="1280">
        <f>SUM(G28:G30)</f>
        <v>42333</v>
      </c>
      <c r="H27" s="325"/>
      <c r="I27" s="85"/>
      <c r="J27" s="1204">
        <f>SUM(J28:J29)</f>
        <v>24209</v>
      </c>
      <c r="K27" s="325"/>
      <c r="L27" s="85"/>
      <c r="M27" s="1204">
        <f>SUM(M28:M30)</f>
        <v>24900</v>
      </c>
      <c r="N27" s="786"/>
      <c r="O27" s="522"/>
      <c r="P27" s="1269">
        <f>SUM(P28:P30)</f>
        <v>25200</v>
      </c>
    </row>
    <row r="28" spans="1:16">
      <c r="A28" s="528"/>
      <c r="B28" s="1207" t="s">
        <v>155</v>
      </c>
      <c r="C28" s="1208">
        <v>821005</v>
      </c>
      <c r="D28" s="1209" t="s">
        <v>492</v>
      </c>
      <c r="E28" s="791"/>
      <c r="F28" s="1062"/>
      <c r="G28" s="1069">
        <v>19014</v>
      </c>
      <c r="H28" s="791"/>
      <c r="I28" s="518"/>
      <c r="J28" s="1202">
        <v>19014</v>
      </c>
      <c r="K28" s="787"/>
      <c r="L28" s="769"/>
      <c r="M28" s="1263">
        <v>19600</v>
      </c>
      <c r="N28" s="635"/>
      <c r="O28" s="329"/>
      <c r="P28" s="1268">
        <v>19800</v>
      </c>
    </row>
    <row r="29" spans="1:16">
      <c r="A29" s="529"/>
      <c r="B29" s="116" t="s">
        <v>155</v>
      </c>
      <c r="C29" s="1210">
        <v>821005</v>
      </c>
      <c r="D29" s="1211" t="s">
        <v>302</v>
      </c>
      <c r="E29" s="792"/>
      <c r="F29" s="1063"/>
      <c r="G29" s="1069">
        <v>5143</v>
      </c>
      <c r="H29" s="792"/>
      <c r="I29" s="519"/>
      <c r="J29" s="1203">
        <v>5195</v>
      </c>
      <c r="K29" s="788"/>
      <c r="L29" s="770"/>
      <c r="M29" s="1264">
        <v>5300</v>
      </c>
      <c r="N29" s="635"/>
      <c r="O29" s="329"/>
      <c r="P29" s="1268">
        <v>5400</v>
      </c>
    </row>
    <row r="30" spans="1:16" ht="15.75" thickBot="1">
      <c r="A30" s="530"/>
      <c r="B30" s="537" t="s">
        <v>155</v>
      </c>
      <c r="C30" s="1212">
        <v>821005</v>
      </c>
      <c r="D30" s="539" t="s">
        <v>303</v>
      </c>
      <c r="E30" s="1070"/>
      <c r="F30" s="1056"/>
      <c r="G30" s="1071">
        <v>18176</v>
      </c>
      <c r="H30" s="789"/>
      <c r="I30" s="771"/>
      <c r="J30" s="1267">
        <v>0</v>
      </c>
      <c r="K30" s="789"/>
      <c r="L30" s="771"/>
      <c r="M30" s="1266">
        <v>0</v>
      </c>
      <c r="N30" s="636"/>
      <c r="O30" s="415"/>
      <c r="P30" s="1157">
        <f>SUM(N30:O30)</f>
        <v>0</v>
      </c>
    </row>
  </sheetData>
  <mergeCells count="14">
    <mergeCell ref="B13:D13"/>
    <mergeCell ref="H8:J8"/>
    <mergeCell ref="K8:M8"/>
    <mergeCell ref="N8:P8"/>
    <mergeCell ref="E8:G8"/>
    <mergeCell ref="H5:J6"/>
    <mergeCell ref="K5:M6"/>
    <mergeCell ref="N5:P6"/>
    <mergeCell ref="E4:G4"/>
    <mergeCell ref="E5:G6"/>
    <mergeCell ref="A3:P3"/>
    <mergeCell ref="H4:J4"/>
    <mergeCell ref="K4:M4"/>
    <mergeCell ref="N4:P4"/>
  </mergeCells>
  <phoneticPr fontId="56" type="noConversion"/>
  <pageMargins left="0.25" right="0.25" top="0.7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1"/>
  <sheetViews>
    <sheetView topLeftCell="B1" zoomScaleSheetLayoutView="100" workbookViewId="0">
      <selection activeCell="D27" sqref="D27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29.42578125" customWidth="1"/>
    <col min="5" max="5" width="10.7109375" customWidth="1"/>
    <col min="6" max="6" width="9.7109375" customWidth="1"/>
    <col min="7" max="7" width="10" customWidth="1"/>
    <col min="8" max="8" width="10.7109375" style="561" customWidth="1"/>
    <col min="9" max="9" width="9.7109375" customWidth="1"/>
    <col min="10" max="10" width="9.85546875" style="603" customWidth="1"/>
    <col min="11" max="11" width="10.7109375" style="561" customWidth="1"/>
    <col min="12" max="12" width="10.28515625" customWidth="1"/>
    <col min="13" max="13" width="10.42578125" customWidth="1"/>
    <col min="14" max="14" width="10.7109375" style="561" customWidth="1"/>
    <col min="15" max="15" width="10.7109375" customWidth="1"/>
    <col min="16" max="16" width="9.85546875" customWidth="1"/>
  </cols>
  <sheetData>
    <row r="1" spans="1:16" ht="18.75">
      <c r="A1" s="2" t="s">
        <v>304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6.149999999999999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29.2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6.5" thickTop="1">
      <c r="A9" s="344" t="s">
        <v>305</v>
      </c>
      <c r="B9" s="18"/>
      <c r="C9" s="19"/>
      <c r="D9" s="20"/>
      <c r="E9" s="796">
        <f>SUM(E10,E26,E29,E31,E44,E46,E48,E50,E52,E55,E57)</f>
        <v>85538</v>
      </c>
      <c r="F9" s="544"/>
      <c r="G9" s="332">
        <f t="shared" ref="G9:P9" si="0">SUM(G10,G26,G29,G31,G44,G46,G48,G50,G52,G55,G57)</f>
        <v>85538</v>
      </c>
      <c r="H9" s="796">
        <f>SUM(H10,H26,H29,H31,H44,H46,H48,H50,H52,H55,H60)</f>
        <v>92109.13</v>
      </c>
      <c r="I9" s="544">
        <f t="shared" si="0"/>
        <v>0</v>
      </c>
      <c r="J9" s="797">
        <f>SUM(J10,J26,J29,J31,J44,J46,J48,J50,J52,J55,J57,J60)</f>
        <v>92109.13</v>
      </c>
      <c r="K9" s="796">
        <f>SUM(K10,K26,K29,K31,K44,K46,K48,K50,K52,K55,K57,K60)</f>
        <v>82779</v>
      </c>
      <c r="L9" s="544">
        <f t="shared" si="0"/>
        <v>0</v>
      </c>
      <c r="M9" s="797">
        <f t="shared" si="0"/>
        <v>82779</v>
      </c>
      <c r="N9" s="796">
        <f t="shared" si="0"/>
        <v>82779</v>
      </c>
      <c r="O9" s="544">
        <f t="shared" si="0"/>
        <v>0</v>
      </c>
      <c r="P9" s="797">
        <f t="shared" si="0"/>
        <v>82779</v>
      </c>
    </row>
    <row r="10" spans="1:16" ht="25.9" customHeight="1">
      <c r="A10" s="21" t="s">
        <v>306</v>
      </c>
      <c r="B10" s="1409" t="s">
        <v>307</v>
      </c>
      <c r="C10" s="1484"/>
      <c r="D10" s="1484"/>
      <c r="E10" s="641">
        <f>SUM(E11:E25)</f>
        <v>29409</v>
      </c>
      <c r="F10" s="337"/>
      <c r="G10" s="1079">
        <f>SUM(G11:G25)</f>
        <v>29409</v>
      </c>
      <c r="H10" s="641">
        <f>SUM(H11:H25)</f>
        <v>26839</v>
      </c>
      <c r="I10" s="337">
        <f>SUM(I11:I25)</f>
        <v>0</v>
      </c>
      <c r="J10" s="177">
        <f>SUM(J11:J25)</f>
        <v>26839</v>
      </c>
      <c r="K10" s="641">
        <f t="shared" ref="K10:P10" si="1">SUM(K11:K25)</f>
        <v>26839</v>
      </c>
      <c r="L10" s="337">
        <f t="shared" si="1"/>
        <v>0</v>
      </c>
      <c r="M10" s="177">
        <f t="shared" si="1"/>
        <v>26839</v>
      </c>
      <c r="N10" s="641">
        <f t="shared" si="1"/>
        <v>26839</v>
      </c>
      <c r="O10" s="337">
        <f t="shared" si="1"/>
        <v>0</v>
      </c>
      <c r="P10" s="177">
        <f t="shared" si="1"/>
        <v>26839</v>
      </c>
    </row>
    <row r="11" spans="1:16" ht="45" customHeight="1">
      <c r="A11" s="22"/>
      <c r="B11" s="125">
        <v>10202</v>
      </c>
      <c r="C11" s="94" t="s">
        <v>308</v>
      </c>
      <c r="D11" s="126" t="s">
        <v>762</v>
      </c>
      <c r="E11" s="798">
        <v>6105</v>
      </c>
      <c r="F11" s="545"/>
      <c r="G11" s="1072">
        <f>SUM(E11:F11)</f>
        <v>6105</v>
      </c>
      <c r="H11" s="798">
        <v>6105</v>
      </c>
      <c r="I11" s="545"/>
      <c r="J11" s="800">
        <f>SUM(H11:I11)</f>
        <v>6105</v>
      </c>
      <c r="K11" s="798">
        <v>6105</v>
      </c>
      <c r="L11" s="545"/>
      <c r="M11" s="800">
        <f>SUM(K11:L11)</f>
        <v>6105</v>
      </c>
      <c r="N11" s="798">
        <v>6105</v>
      </c>
      <c r="O11" s="545"/>
      <c r="P11" s="800">
        <f>SUM(N11:O11)</f>
        <v>6105</v>
      </c>
    </row>
    <row r="12" spans="1:16" ht="17.45" customHeight="1">
      <c r="A12" s="22"/>
      <c r="B12" s="125">
        <v>10202</v>
      </c>
      <c r="C12" s="94">
        <v>637014</v>
      </c>
      <c r="D12" s="126" t="s">
        <v>309</v>
      </c>
      <c r="E12" s="798">
        <v>262</v>
      </c>
      <c r="F12" s="545"/>
      <c r="G12" s="1072">
        <f t="shared" ref="G12:G25" si="2">SUM(E12:F12)</f>
        <v>262</v>
      </c>
      <c r="H12" s="798">
        <v>262</v>
      </c>
      <c r="I12" s="545"/>
      <c r="J12" s="800">
        <f t="shared" ref="J12:J25" si="3">SUM(H12:I12)</f>
        <v>262</v>
      </c>
      <c r="K12" s="798">
        <v>262</v>
      </c>
      <c r="L12" s="545"/>
      <c r="M12" s="800">
        <f t="shared" ref="M12:M25" si="4">SUM(K12:L12)</f>
        <v>262</v>
      </c>
      <c r="N12" s="798">
        <v>262</v>
      </c>
      <c r="O12" s="545"/>
      <c r="P12" s="800">
        <f t="shared" ref="P12:P25" si="5">SUM(N12:O12)</f>
        <v>262</v>
      </c>
    </row>
    <row r="13" spans="1:16" ht="16.899999999999999" customHeight="1">
      <c r="A13" s="22"/>
      <c r="B13" s="125">
        <v>10202</v>
      </c>
      <c r="C13" s="94">
        <v>637016</v>
      </c>
      <c r="D13" s="126" t="s">
        <v>13</v>
      </c>
      <c r="E13" s="798">
        <v>45</v>
      </c>
      <c r="F13" s="545"/>
      <c r="G13" s="1072">
        <f t="shared" si="2"/>
        <v>45</v>
      </c>
      <c r="H13" s="798">
        <v>45</v>
      </c>
      <c r="I13" s="545"/>
      <c r="J13" s="800">
        <f t="shared" si="3"/>
        <v>45</v>
      </c>
      <c r="K13" s="798">
        <v>45</v>
      </c>
      <c r="L13" s="545"/>
      <c r="M13" s="800">
        <f t="shared" si="4"/>
        <v>45</v>
      </c>
      <c r="N13" s="798">
        <v>45</v>
      </c>
      <c r="O13" s="545"/>
      <c r="P13" s="800">
        <f t="shared" si="5"/>
        <v>45</v>
      </c>
    </row>
    <row r="14" spans="1:16" ht="39" customHeight="1">
      <c r="A14" s="454"/>
      <c r="B14" s="125">
        <v>10202</v>
      </c>
      <c r="C14" s="95">
        <v>642026</v>
      </c>
      <c r="D14" s="126" t="s">
        <v>310</v>
      </c>
      <c r="E14" s="798">
        <v>200</v>
      </c>
      <c r="F14" s="545"/>
      <c r="G14" s="1072">
        <f t="shared" si="2"/>
        <v>200</v>
      </c>
      <c r="H14" s="798">
        <v>200</v>
      </c>
      <c r="I14" s="545"/>
      <c r="J14" s="800">
        <f t="shared" si="3"/>
        <v>200</v>
      </c>
      <c r="K14" s="798">
        <v>200</v>
      </c>
      <c r="L14" s="545"/>
      <c r="M14" s="800">
        <f t="shared" si="4"/>
        <v>200</v>
      </c>
      <c r="N14" s="798">
        <v>200</v>
      </c>
      <c r="O14" s="545"/>
      <c r="P14" s="800">
        <f t="shared" si="5"/>
        <v>200</v>
      </c>
    </row>
    <row r="15" spans="1:16" ht="17.45" customHeight="1">
      <c r="A15" s="454"/>
      <c r="B15" s="125">
        <v>10202</v>
      </c>
      <c r="C15" s="94" t="s">
        <v>10</v>
      </c>
      <c r="D15" s="126" t="s">
        <v>556</v>
      </c>
      <c r="E15" s="798">
        <v>10169</v>
      </c>
      <c r="F15" s="545"/>
      <c r="G15" s="1072">
        <f t="shared" si="2"/>
        <v>10169</v>
      </c>
      <c r="H15" s="798">
        <v>10169</v>
      </c>
      <c r="I15" s="545"/>
      <c r="J15" s="800">
        <f t="shared" si="3"/>
        <v>10169</v>
      </c>
      <c r="K15" s="798">
        <v>10169</v>
      </c>
      <c r="L15" s="545"/>
      <c r="M15" s="800">
        <f t="shared" si="4"/>
        <v>10169</v>
      </c>
      <c r="N15" s="798">
        <v>10169</v>
      </c>
      <c r="O15" s="545"/>
      <c r="P15" s="800">
        <f t="shared" si="5"/>
        <v>10169</v>
      </c>
    </row>
    <row r="16" spans="1:16" ht="16.899999999999999" customHeight="1">
      <c r="A16" s="454"/>
      <c r="B16" s="125">
        <v>10202</v>
      </c>
      <c r="C16" s="94">
        <v>637012</v>
      </c>
      <c r="D16" s="126" t="s">
        <v>311</v>
      </c>
      <c r="E16" s="798">
        <v>60</v>
      </c>
      <c r="F16" s="545"/>
      <c r="G16" s="1072">
        <f t="shared" si="2"/>
        <v>60</v>
      </c>
      <c r="H16" s="798">
        <v>60</v>
      </c>
      <c r="I16" s="545"/>
      <c r="J16" s="800">
        <f t="shared" si="3"/>
        <v>60</v>
      </c>
      <c r="K16" s="798">
        <v>60</v>
      </c>
      <c r="L16" s="545"/>
      <c r="M16" s="800">
        <f t="shared" si="4"/>
        <v>60</v>
      </c>
      <c r="N16" s="798">
        <v>60</v>
      </c>
      <c r="O16" s="545"/>
      <c r="P16" s="800">
        <f t="shared" si="5"/>
        <v>60</v>
      </c>
    </row>
    <row r="17" spans="1:16" ht="16.149999999999999" customHeight="1">
      <c r="A17" s="454"/>
      <c r="B17" s="125">
        <v>10202</v>
      </c>
      <c r="C17" s="94">
        <v>637016</v>
      </c>
      <c r="D17" s="126" t="s">
        <v>13</v>
      </c>
      <c r="E17" s="798">
        <v>75</v>
      </c>
      <c r="F17" s="545"/>
      <c r="G17" s="1072">
        <f t="shared" si="2"/>
        <v>75</v>
      </c>
      <c r="H17" s="798">
        <v>75</v>
      </c>
      <c r="I17" s="545"/>
      <c r="J17" s="800">
        <f t="shared" si="3"/>
        <v>75</v>
      </c>
      <c r="K17" s="798">
        <v>75</v>
      </c>
      <c r="L17" s="545"/>
      <c r="M17" s="800">
        <f t="shared" si="4"/>
        <v>75</v>
      </c>
      <c r="N17" s="798">
        <v>75</v>
      </c>
      <c r="O17" s="545"/>
      <c r="P17" s="800">
        <f t="shared" si="5"/>
        <v>75</v>
      </c>
    </row>
    <row r="18" spans="1:16" ht="15" customHeight="1">
      <c r="A18" s="454"/>
      <c r="B18" s="125">
        <v>10202</v>
      </c>
      <c r="C18" s="94">
        <v>637014</v>
      </c>
      <c r="D18" s="126" t="s">
        <v>312</v>
      </c>
      <c r="E18" s="798">
        <v>523</v>
      </c>
      <c r="F18" s="545"/>
      <c r="G18" s="1072">
        <f t="shared" si="2"/>
        <v>523</v>
      </c>
      <c r="H18" s="798">
        <v>523</v>
      </c>
      <c r="I18" s="545"/>
      <c r="J18" s="800">
        <f t="shared" si="3"/>
        <v>523</v>
      </c>
      <c r="K18" s="798">
        <v>523</v>
      </c>
      <c r="L18" s="545"/>
      <c r="M18" s="800">
        <f t="shared" si="4"/>
        <v>523</v>
      </c>
      <c r="N18" s="798">
        <v>523</v>
      </c>
      <c r="O18" s="545"/>
      <c r="P18" s="800">
        <f t="shared" si="5"/>
        <v>523</v>
      </c>
    </row>
    <row r="19" spans="1:16" ht="28.15" customHeight="1">
      <c r="A19" s="454"/>
      <c r="B19" s="125">
        <v>10202</v>
      </c>
      <c r="C19" s="94">
        <v>642015</v>
      </c>
      <c r="D19" s="586" t="s">
        <v>15</v>
      </c>
      <c r="E19" s="798">
        <v>0</v>
      </c>
      <c r="F19" s="545"/>
      <c r="G19" s="1072">
        <f t="shared" si="2"/>
        <v>0</v>
      </c>
      <c r="H19" s="798">
        <v>0</v>
      </c>
      <c r="I19" s="545"/>
      <c r="J19" s="800">
        <f t="shared" si="3"/>
        <v>0</v>
      </c>
      <c r="K19" s="798">
        <v>0</v>
      </c>
      <c r="L19" s="545"/>
      <c r="M19" s="800">
        <f t="shared" si="4"/>
        <v>0</v>
      </c>
      <c r="N19" s="798">
        <v>0</v>
      </c>
      <c r="O19" s="545"/>
      <c r="P19" s="800">
        <f t="shared" si="5"/>
        <v>0</v>
      </c>
    </row>
    <row r="20" spans="1:16" ht="28.9" customHeight="1">
      <c r="A20" s="454"/>
      <c r="B20" s="125">
        <v>10202</v>
      </c>
      <c r="C20" s="94">
        <v>637027</v>
      </c>
      <c r="D20" s="126" t="s">
        <v>313</v>
      </c>
      <c r="E20" s="798">
        <v>1000</v>
      </c>
      <c r="F20" s="545"/>
      <c r="G20" s="1072">
        <f t="shared" si="2"/>
        <v>1000</v>
      </c>
      <c r="H20" s="798">
        <v>1000</v>
      </c>
      <c r="I20" s="545"/>
      <c r="J20" s="800">
        <f t="shared" si="3"/>
        <v>1000</v>
      </c>
      <c r="K20" s="798">
        <v>1000</v>
      </c>
      <c r="L20" s="545"/>
      <c r="M20" s="800">
        <f t="shared" si="4"/>
        <v>1000</v>
      </c>
      <c r="N20" s="798">
        <v>1000</v>
      </c>
      <c r="O20" s="545"/>
      <c r="P20" s="800">
        <f t="shared" si="5"/>
        <v>1000</v>
      </c>
    </row>
    <row r="21" spans="1:16" ht="18.600000000000001" customHeight="1">
      <c r="A21" s="454"/>
      <c r="B21" s="125">
        <v>10202</v>
      </c>
      <c r="C21" s="94">
        <v>637004</v>
      </c>
      <c r="D21" s="126" t="s">
        <v>314</v>
      </c>
      <c r="E21" s="798">
        <v>3500</v>
      </c>
      <c r="F21" s="545"/>
      <c r="G21" s="1072">
        <f t="shared" si="2"/>
        <v>3500</v>
      </c>
      <c r="H21" s="798">
        <v>3000</v>
      </c>
      <c r="I21" s="545"/>
      <c r="J21" s="800">
        <f t="shared" si="3"/>
        <v>3000</v>
      </c>
      <c r="K21" s="798">
        <v>3000</v>
      </c>
      <c r="L21" s="545"/>
      <c r="M21" s="800">
        <f t="shared" si="4"/>
        <v>3000</v>
      </c>
      <c r="N21" s="798">
        <v>3000</v>
      </c>
      <c r="O21" s="545"/>
      <c r="P21" s="800">
        <f t="shared" si="5"/>
        <v>3000</v>
      </c>
    </row>
    <row r="22" spans="1:16" ht="16.149999999999999" customHeight="1">
      <c r="A22" s="454"/>
      <c r="B22" s="125">
        <v>10202</v>
      </c>
      <c r="C22" s="94">
        <v>642026</v>
      </c>
      <c r="D22" s="126" t="s">
        <v>315</v>
      </c>
      <c r="E22" s="798">
        <v>2000</v>
      </c>
      <c r="F22" s="545"/>
      <c r="G22" s="1072">
        <f t="shared" si="2"/>
        <v>2000</v>
      </c>
      <c r="H22" s="798">
        <v>1000</v>
      </c>
      <c r="I22" s="545"/>
      <c r="J22" s="800">
        <f t="shared" si="3"/>
        <v>1000</v>
      </c>
      <c r="K22" s="798">
        <v>1000</v>
      </c>
      <c r="L22" s="545"/>
      <c r="M22" s="800">
        <f t="shared" si="4"/>
        <v>1000</v>
      </c>
      <c r="N22" s="798">
        <v>1000</v>
      </c>
      <c r="O22" s="545"/>
      <c r="P22" s="800">
        <f t="shared" si="5"/>
        <v>1000</v>
      </c>
    </row>
    <row r="23" spans="1:16" ht="17.45" customHeight="1">
      <c r="A23" s="454"/>
      <c r="B23" s="125">
        <v>10202</v>
      </c>
      <c r="C23" s="94">
        <v>642026</v>
      </c>
      <c r="D23" s="126" t="s">
        <v>316</v>
      </c>
      <c r="E23" s="798">
        <v>5070</v>
      </c>
      <c r="F23" s="545"/>
      <c r="G23" s="1072">
        <f t="shared" si="2"/>
        <v>5070</v>
      </c>
      <c r="H23" s="798">
        <v>4000</v>
      </c>
      <c r="I23" s="545"/>
      <c r="J23" s="800">
        <f t="shared" si="3"/>
        <v>4000</v>
      </c>
      <c r="K23" s="798">
        <v>4000</v>
      </c>
      <c r="L23" s="545"/>
      <c r="M23" s="800">
        <f t="shared" si="4"/>
        <v>4000</v>
      </c>
      <c r="N23" s="798">
        <v>4000</v>
      </c>
      <c r="O23" s="545"/>
      <c r="P23" s="800">
        <f t="shared" si="5"/>
        <v>4000</v>
      </c>
    </row>
    <row r="24" spans="1:16" ht="16.149999999999999" customHeight="1">
      <c r="A24" s="454"/>
      <c r="B24" s="125">
        <v>10202</v>
      </c>
      <c r="C24" s="95">
        <v>637027</v>
      </c>
      <c r="D24" s="126" t="s">
        <v>317</v>
      </c>
      <c r="E24" s="798">
        <v>400</v>
      </c>
      <c r="F24" s="545"/>
      <c r="G24" s="1072">
        <f t="shared" si="2"/>
        <v>400</v>
      </c>
      <c r="H24" s="798">
        <v>400</v>
      </c>
      <c r="I24" s="545"/>
      <c r="J24" s="800">
        <f t="shared" si="3"/>
        <v>400</v>
      </c>
      <c r="K24" s="798">
        <v>400</v>
      </c>
      <c r="L24" s="545"/>
      <c r="M24" s="800">
        <f t="shared" si="4"/>
        <v>400</v>
      </c>
      <c r="N24" s="798">
        <v>400</v>
      </c>
      <c r="O24" s="545"/>
      <c r="P24" s="800">
        <f t="shared" si="5"/>
        <v>400</v>
      </c>
    </row>
    <row r="25" spans="1:16" ht="29.45" customHeight="1">
      <c r="A25" s="454"/>
      <c r="B25" s="125">
        <v>10202</v>
      </c>
      <c r="C25" s="94">
        <v>717002</v>
      </c>
      <c r="D25" s="126" t="s">
        <v>318</v>
      </c>
      <c r="E25" s="798">
        <v>0</v>
      </c>
      <c r="F25" s="545"/>
      <c r="G25" s="1072">
        <f t="shared" si="2"/>
        <v>0</v>
      </c>
      <c r="H25" s="798">
        <v>0</v>
      </c>
      <c r="I25" s="545"/>
      <c r="J25" s="800">
        <f t="shared" si="3"/>
        <v>0</v>
      </c>
      <c r="K25" s="798">
        <v>0</v>
      </c>
      <c r="L25" s="545"/>
      <c r="M25" s="800">
        <f t="shared" si="4"/>
        <v>0</v>
      </c>
      <c r="N25" s="798">
        <v>0</v>
      </c>
      <c r="O25" s="545"/>
      <c r="P25" s="800">
        <f t="shared" si="5"/>
        <v>0</v>
      </c>
    </row>
    <row r="26" spans="1:16">
      <c r="A26" s="91" t="s">
        <v>319</v>
      </c>
      <c r="B26" s="1474" t="s">
        <v>320</v>
      </c>
      <c r="C26" s="1476"/>
      <c r="D26" s="1476"/>
      <c r="E26" s="705">
        <f>SUM(E27)</f>
        <v>8720</v>
      </c>
      <c r="F26" s="467"/>
      <c r="G26" s="488">
        <f>SUM(G27)</f>
        <v>8720</v>
      </c>
      <c r="H26" s="705">
        <f>SUM(H27:H28)</f>
        <v>9161</v>
      </c>
      <c r="I26" s="430"/>
      <c r="J26" s="223">
        <f>SUM(J27:J28)</f>
        <v>9161</v>
      </c>
      <c r="K26" s="705">
        <f>SUM(K27:K28)</f>
        <v>9161</v>
      </c>
      <c r="L26" s="430"/>
      <c r="M26" s="223">
        <f>SUM(M27:M28)</f>
        <v>9161</v>
      </c>
      <c r="N26" s="705">
        <f>SUM(N27:N28)</f>
        <v>9161</v>
      </c>
      <c r="O26" s="430"/>
      <c r="P26" s="223">
        <f>SUM(P27:P28)</f>
        <v>9161</v>
      </c>
    </row>
    <row r="27" spans="1:16" ht="120.6" customHeight="1">
      <c r="A27" s="455"/>
      <c r="B27" s="92" t="s">
        <v>321</v>
      </c>
      <c r="C27" s="94" t="s">
        <v>322</v>
      </c>
      <c r="D27" s="256" t="s">
        <v>753</v>
      </c>
      <c r="E27" s="718">
        <v>8720</v>
      </c>
      <c r="F27" s="426"/>
      <c r="G27" s="1072">
        <f>SUM(E27:F27)</f>
        <v>8720</v>
      </c>
      <c r="H27" s="718">
        <v>8961</v>
      </c>
      <c r="I27" s="426"/>
      <c r="J27" s="800">
        <f>SUM(H27:I27)</f>
        <v>8961</v>
      </c>
      <c r="K27" s="718">
        <v>8961</v>
      </c>
      <c r="L27" s="426"/>
      <c r="M27" s="800">
        <f>SUM(K27:L27)</f>
        <v>8961</v>
      </c>
      <c r="N27" s="718">
        <v>8961</v>
      </c>
      <c r="O27" s="426"/>
      <c r="P27" s="800">
        <f>SUM(N27:O27)</f>
        <v>8961</v>
      </c>
    </row>
    <row r="28" spans="1:16" ht="27" customHeight="1">
      <c r="A28" s="455"/>
      <c r="B28" s="92" t="s">
        <v>321</v>
      </c>
      <c r="C28" s="94">
        <v>633010</v>
      </c>
      <c r="D28" s="110" t="s">
        <v>754</v>
      </c>
      <c r="E28" s="718"/>
      <c r="F28" s="426"/>
      <c r="G28" s="1072"/>
      <c r="H28" s="718">
        <v>200</v>
      </c>
      <c r="I28" s="426"/>
      <c r="J28" s="800">
        <f>SUM(I28,H28)</f>
        <v>200</v>
      </c>
      <c r="K28" s="718">
        <v>200</v>
      </c>
      <c r="L28" s="426"/>
      <c r="M28" s="800">
        <f>SUM(L28,K28)</f>
        <v>200</v>
      </c>
      <c r="N28" s="718">
        <v>200</v>
      </c>
      <c r="O28" s="426"/>
      <c r="P28" s="800">
        <f>SUM(O28,N28)</f>
        <v>200</v>
      </c>
    </row>
    <row r="29" spans="1:16">
      <c r="A29" s="472" t="s">
        <v>323</v>
      </c>
      <c r="B29" s="1474" t="s">
        <v>324</v>
      </c>
      <c r="C29" s="1481"/>
      <c r="D29" s="1481"/>
      <c r="E29" s="705">
        <f>SUM(E30)</f>
        <v>1992</v>
      </c>
      <c r="F29" s="430"/>
      <c r="G29" s="1042">
        <f>SUM(G30)</f>
        <v>1992</v>
      </c>
      <c r="H29" s="705">
        <f>SUM(H30)</f>
        <v>1992</v>
      </c>
      <c r="I29" s="430"/>
      <c r="J29" s="223">
        <f>SUM(J30)</f>
        <v>1992</v>
      </c>
      <c r="K29" s="705">
        <f>SUM(K30)</f>
        <v>1992</v>
      </c>
      <c r="L29" s="430"/>
      <c r="M29" s="223">
        <f>SUM(M30)</f>
        <v>1992</v>
      </c>
      <c r="N29" s="705">
        <f>SUM(N30)</f>
        <v>1992</v>
      </c>
      <c r="O29" s="430"/>
      <c r="P29" s="223">
        <f>SUM(P30)</f>
        <v>1992</v>
      </c>
    </row>
    <row r="30" spans="1:16">
      <c r="A30" s="473"/>
      <c r="B30" s="92" t="s">
        <v>325</v>
      </c>
      <c r="C30" s="74">
        <v>642026</v>
      </c>
      <c r="D30" s="76" t="s">
        <v>326</v>
      </c>
      <c r="E30" s="718">
        <v>1992</v>
      </c>
      <c r="F30" s="431"/>
      <c r="G30" s="1072">
        <f>SUM(E30:F30)</f>
        <v>1992</v>
      </c>
      <c r="H30" s="718">
        <v>1992</v>
      </c>
      <c r="I30" s="426"/>
      <c r="J30" s="800">
        <f>SUM(H30:I30)</f>
        <v>1992</v>
      </c>
      <c r="K30" s="718">
        <v>1992</v>
      </c>
      <c r="L30" s="426"/>
      <c r="M30" s="800">
        <f>SUM(K30:L30)</f>
        <v>1992</v>
      </c>
      <c r="N30" s="718">
        <v>1992</v>
      </c>
      <c r="O30" s="426"/>
      <c r="P30" s="800">
        <f>SUM(N30:O30)</f>
        <v>1992</v>
      </c>
    </row>
    <row r="31" spans="1:16">
      <c r="A31" s="293" t="s">
        <v>327</v>
      </c>
      <c r="B31" s="1394" t="s">
        <v>328</v>
      </c>
      <c r="C31" s="1483"/>
      <c r="D31" s="1483"/>
      <c r="E31" s="703">
        <f>SUM(E32:E43)</f>
        <v>24664</v>
      </c>
      <c r="F31" s="430"/>
      <c r="G31" s="905">
        <f t="shared" ref="G31:P31" si="6">SUM(G32:G43)</f>
        <v>24664</v>
      </c>
      <c r="H31" s="703">
        <f>SUM(H32:H43)</f>
        <v>26687</v>
      </c>
      <c r="I31" s="425">
        <f t="shared" si="6"/>
        <v>0</v>
      </c>
      <c r="J31" s="224">
        <f t="shared" si="6"/>
        <v>26687</v>
      </c>
      <c r="K31" s="703">
        <f>SUM(K32:K43)</f>
        <v>25187</v>
      </c>
      <c r="L31" s="425">
        <f t="shared" si="6"/>
        <v>0</v>
      </c>
      <c r="M31" s="224">
        <f t="shared" si="6"/>
        <v>25187</v>
      </c>
      <c r="N31" s="703">
        <f t="shared" si="6"/>
        <v>25187</v>
      </c>
      <c r="O31" s="425">
        <f t="shared" si="6"/>
        <v>0</v>
      </c>
      <c r="P31" s="224">
        <f t="shared" si="6"/>
        <v>25187</v>
      </c>
    </row>
    <row r="32" spans="1:16" ht="57" customHeight="1">
      <c r="A32" s="345"/>
      <c r="B32" s="127" t="s">
        <v>325</v>
      </c>
      <c r="C32" s="128" t="s">
        <v>10</v>
      </c>
      <c r="D32" s="129" t="s">
        <v>763</v>
      </c>
      <c r="E32" s="1027">
        <v>13819</v>
      </c>
      <c r="F32" s="546"/>
      <c r="G32" s="1072">
        <f t="shared" ref="G32:G43" si="7">SUM(E32:F32)</f>
        <v>13819</v>
      </c>
      <c r="H32" s="719">
        <v>16222</v>
      </c>
      <c r="I32" s="427"/>
      <c r="J32" s="800">
        <f t="shared" ref="J32:J43" si="8">SUM(H32:I32)</f>
        <v>16222</v>
      </c>
      <c r="K32" s="719">
        <v>16222</v>
      </c>
      <c r="L32" s="427"/>
      <c r="M32" s="800">
        <f t="shared" ref="M32:M43" si="9">SUM(K32:L32)</f>
        <v>16222</v>
      </c>
      <c r="N32" s="719">
        <v>16222</v>
      </c>
      <c r="O32" s="427"/>
      <c r="P32" s="800">
        <f t="shared" ref="P32:P43" si="10">SUM(N32:O32)</f>
        <v>16222</v>
      </c>
    </row>
    <row r="33" spans="1:16" ht="16.149999999999999" customHeight="1">
      <c r="A33" s="345"/>
      <c r="B33" s="127" t="s">
        <v>325</v>
      </c>
      <c r="C33" s="128">
        <v>637027</v>
      </c>
      <c r="D33" s="129" t="s">
        <v>582</v>
      </c>
      <c r="E33" s="719">
        <v>2000</v>
      </c>
      <c r="F33" s="546"/>
      <c r="G33" s="1072">
        <f t="shared" si="7"/>
        <v>2000</v>
      </c>
      <c r="H33" s="719">
        <v>2000</v>
      </c>
      <c r="I33" s="427"/>
      <c r="J33" s="800">
        <f t="shared" si="8"/>
        <v>2000</v>
      </c>
      <c r="K33" s="719">
        <v>500</v>
      </c>
      <c r="L33" s="427"/>
      <c r="M33" s="800">
        <f>SUM(K33)</f>
        <v>500</v>
      </c>
      <c r="N33" s="719">
        <v>500</v>
      </c>
      <c r="O33" s="427"/>
      <c r="P33" s="800">
        <f>SUM(N33)</f>
        <v>500</v>
      </c>
    </row>
    <row r="34" spans="1:16" ht="28.15" customHeight="1">
      <c r="A34" s="345"/>
      <c r="B34" s="127" t="s">
        <v>325</v>
      </c>
      <c r="C34" s="128">
        <v>632001</v>
      </c>
      <c r="D34" s="129" t="s">
        <v>329</v>
      </c>
      <c r="E34" s="719">
        <v>6000</v>
      </c>
      <c r="F34" s="546"/>
      <c r="G34" s="1072">
        <f t="shared" si="7"/>
        <v>6000</v>
      </c>
      <c r="H34" s="719">
        <v>6300</v>
      </c>
      <c r="I34" s="427"/>
      <c r="J34" s="800">
        <f t="shared" si="8"/>
        <v>6300</v>
      </c>
      <c r="K34" s="719">
        <v>6300</v>
      </c>
      <c r="L34" s="427"/>
      <c r="M34" s="800">
        <f t="shared" si="9"/>
        <v>6300</v>
      </c>
      <c r="N34" s="719">
        <v>6300</v>
      </c>
      <c r="O34" s="427"/>
      <c r="P34" s="800">
        <f t="shared" si="10"/>
        <v>6300</v>
      </c>
    </row>
    <row r="35" spans="1:16" ht="16.899999999999999" customHeight="1">
      <c r="A35" s="345"/>
      <c r="B35" s="127" t="s">
        <v>325</v>
      </c>
      <c r="C35" s="128">
        <v>632002</v>
      </c>
      <c r="D35" s="129" t="s">
        <v>330</v>
      </c>
      <c r="E35" s="719">
        <v>500</v>
      </c>
      <c r="F35" s="546"/>
      <c r="G35" s="1072">
        <f t="shared" si="7"/>
        <v>500</v>
      </c>
      <c r="H35" s="719">
        <v>200</v>
      </c>
      <c r="I35" s="427"/>
      <c r="J35" s="800">
        <f t="shared" si="8"/>
        <v>200</v>
      </c>
      <c r="K35" s="719">
        <v>200</v>
      </c>
      <c r="L35" s="427"/>
      <c r="M35" s="800">
        <f t="shared" si="9"/>
        <v>200</v>
      </c>
      <c r="N35" s="719">
        <v>200</v>
      </c>
      <c r="O35" s="427"/>
      <c r="P35" s="800">
        <f t="shared" si="10"/>
        <v>200</v>
      </c>
    </row>
    <row r="36" spans="1:16" ht="16.149999999999999" customHeight="1">
      <c r="A36" s="345"/>
      <c r="B36" s="127" t="s">
        <v>325</v>
      </c>
      <c r="C36" s="128">
        <v>632003</v>
      </c>
      <c r="D36" s="130" t="s">
        <v>331</v>
      </c>
      <c r="E36" s="719">
        <v>400</v>
      </c>
      <c r="F36" s="546"/>
      <c r="G36" s="1072">
        <f t="shared" si="7"/>
        <v>400</v>
      </c>
      <c r="H36" s="719">
        <v>400</v>
      </c>
      <c r="I36" s="427"/>
      <c r="J36" s="800">
        <f t="shared" si="8"/>
        <v>400</v>
      </c>
      <c r="K36" s="719">
        <v>400</v>
      </c>
      <c r="L36" s="427"/>
      <c r="M36" s="800">
        <f t="shared" si="9"/>
        <v>400</v>
      </c>
      <c r="N36" s="719">
        <v>400</v>
      </c>
      <c r="O36" s="427"/>
      <c r="P36" s="800">
        <f t="shared" si="10"/>
        <v>400</v>
      </c>
    </row>
    <row r="37" spans="1:16" ht="15" customHeight="1">
      <c r="A37" s="345"/>
      <c r="B37" s="127" t="s">
        <v>325</v>
      </c>
      <c r="C37" s="128">
        <v>632004</v>
      </c>
      <c r="D37" s="129" t="s">
        <v>332</v>
      </c>
      <c r="E37" s="719">
        <v>12</v>
      </c>
      <c r="F37" s="546"/>
      <c r="G37" s="1072">
        <f t="shared" si="7"/>
        <v>12</v>
      </c>
      <c r="H37" s="719">
        <v>12</v>
      </c>
      <c r="I37" s="427"/>
      <c r="J37" s="800">
        <f t="shared" si="8"/>
        <v>12</v>
      </c>
      <c r="K37" s="719">
        <v>12</v>
      </c>
      <c r="L37" s="427"/>
      <c r="M37" s="800">
        <f t="shared" si="9"/>
        <v>12</v>
      </c>
      <c r="N37" s="719">
        <v>12</v>
      </c>
      <c r="O37" s="427"/>
      <c r="P37" s="800">
        <f t="shared" si="10"/>
        <v>12</v>
      </c>
    </row>
    <row r="38" spans="1:16" ht="27.6" customHeight="1">
      <c r="A38" s="345"/>
      <c r="B38" s="127"/>
      <c r="C38" s="128">
        <v>633004</v>
      </c>
      <c r="D38" s="129" t="s">
        <v>333</v>
      </c>
      <c r="E38" s="719">
        <v>50</v>
      </c>
      <c r="F38" s="546"/>
      <c r="G38" s="1072">
        <f t="shared" si="7"/>
        <v>50</v>
      </c>
      <c r="H38" s="719">
        <v>50</v>
      </c>
      <c r="I38" s="427"/>
      <c r="J38" s="800">
        <f t="shared" si="8"/>
        <v>50</v>
      </c>
      <c r="K38" s="719">
        <v>50</v>
      </c>
      <c r="L38" s="427"/>
      <c r="M38" s="800">
        <f t="shared" si="9"/>
        <v>50</v>
      </c>
      <c r="N38" s="719">
        <v>50</v>
      </c>
      <c r="O38" s="427"/>
      <c r="P38" s="800">
        <f t="shared" si="10"/>
        <v>50</v>
      </c>
    </row>
    <row r="39" spans="1:16" ht="54.6" customHeight="1">
      <c r="A39" s="345"/>
      <c r="B39" s="127" t="s">
        <v>325</v>
      </c>
      <c r="C39" s="128">
        <v>633006</v>
      </c>
      <c r="D39" s="129" t="s">
        <v>334</v>
      </c>
      <c r="E39" s="719">
        <v>1000</v>
      </c>
      <c r="F39" s="546"/>
      <c r="G39" s="1072">
        <f t="shared" si="7"/>
        <v>1000</v>
      </c>
      <c r="H39" s="719">
        <v>700</v>
      </c>
      <c r="I39" s="427"/>
      <c r="J39" s="800">
        <f t="shared" si="8"/>
        <v>700</v>
      </c>
      <c r="K39" s="719">
        <v>700</v>
      </c>
      <c r="L39" s="427"/>
      <c r="M39" s="800">
        <f t="shared" si="9"/>
        <v>700</v>
      </c>
      <c r="N39" s="719">
        <v>700</v>
      </c>
      <c r="O39" s="427"/>
      <c r="P39" s="800">
        <f t="shared" si="10"/>
        <v>700</v>
      </c>
    </row>
    <row r="40" spans="1:16" ht="28.15" customHeight="1">
      <c r="A40" s="345"/>
      <c r="B40" s="127" t="s">
        <v>325</v>
      </c>
      <c r="C40" s="128">
        <v>637004</v>
      </c>
      <c r="D40" s="129" t="s">
        <v>335</v>
      </c>
      <c r="E40" s="719">
        <v>200</v>
      </c>
      <c r="F40" s="546"/>
      <c r="G40" s="1072">
        <f t="shared" si="7"/>
        <v>200</v>
      </c>
      <c r="H40" s="719">
        <v>200</v>
      </c>
      <c r="I40" s="427"/>
      <c r="J40" s="800">
        <f t="shared" si="8"/>
        <v>200</v>
      </c>
      <c r="K40" s="719">
        <v>200</v>
      </c>
      <c r="L40" s="427"/>
      <c r="M40" s="800">
        <f t="shared" si="9"/>
        <v>200</v>
      </c>
      <c r="N40" s="719">
        <v>200</v>
      </c>
      <c r="O40" s="427"/>
      <c r="P40" s="800">
        <f t="shared" si="10"/>
        <v>200</v>
      </c>
    </row>
    <row r="41" spans="1:16" ht="15.6" customHeight="1">
      <c r="A41" s="345"/>
      <c r="B41" s="127" t="s">
        <v>325</v>
      </c>
      <c r="C41" s="128">
        <v>637014</v>
      </c>
      <c r="D41" s="129" t="s">
        <v>336</v>
      </c>
      <c r="E41" s="719">
        <v>523</v>
      </c>
      <c r="F41" s="546"/>
      <c r="G41" s="1072">
        <f t="shared" si="7"/>
        <v>523</v>
      </c>
      <c r="H41" s="719">
        <v>523</v>
      </c>
      <c r="I41" s="427"/>
      <c r="J41" s="800">
        <f t="shared" si="8"/>
        <v>523</v>
      </c>
      <c r="K41" s="719">
        <v>523</v>
      </c>
      <c r="L41" s="427"/>
      <c r="M41" s="800">
        <f t="shared" si="9"/>
        <v>523</v>
      </c>
      <c r="N41" s="719">
        <v>523</v>
      </c>
      <c r="O41" s="427"/>
      <c r="P41" s="800">
        <f t="shared" si="10"/>
        <v>523</v>
      </c>
    </row>
    <row r="42" spans="1:16" ht="18" customHeight="1">
      <c r="A42" s="345"/>
      <c r="B42" s="132" t="s">
        <v>325</v>
      </c>
      <c r="C42" s="128">
        <v>637016</v>
      </c>
      <c r="D42" s="129" t="s">
        <v>13</v>
      </c>
      <c r="E42" s="719">
        <v>80</v>
      </c>
      <c r="F42" s="546"/>
      <c r="G42" s="1072">
        <f t="shared" si="7"/>
        <v>80</v>
      </c>
      <c r="H42" s="719">
        <v>80</v>
      </c>
      <c r="I42" s="427"/>
      <c r="J42" s="800">
        <f t="shared" si="8"/>
        <v>80</v>
      </c>
      <c r="K42" s="719">
        <v>80</v>
      </c>
      <c r="L42" s="427"/>
      <c r="M42" s="800">
        <f t="shared" si="9"/>
        <v>80</v>
      </c>
      <c r="N42" s="719">
        <v>80</v>
      </c>
      <c r="O42" s="427"/>
      <c r="P42" s="800">
        <f t="shared" si="10"/>
        <v>80</v>
      </c>
    </row>
    <row r="43" spans="1:16" ht="27" customHeight="1">
      <c r="A43" s="345"/>
      <c r="B43" s="132" t="s">
        <v>325</v>
      </c>
      <c r="C43" s="131">
        <v>642015</v>
      </c>
      <c r="D43" s="129" t="s">
        <v>15</v>
      </c>
      <c r="E43" s="1027">
        <v>80</v>
      </c>
      <c r="F43" s="546"/>
      <c r="G43" s="1072">
        <f t="shared" si="7"/>
        <v>80</v>
      </c>
      <c r="H43" s="719">
        <v>0</v>
      </c>
      <c r="I43" s="427"/>
      <c r="J43" s="800">
        <f t="shared" si="8"/>
        <v>0</v>
      </c>
      <c r="K43" s="719">
        <v>0</v>
      </c>
      <c r="L43" s="427"/>
      <c r="M43" s="800">
        <f t="shared" si="9"/>
        <v>0</v>
      </c>
      <c r="N43" s="719">
        <v>0</v>
      </c>
      <c r="O43" s="427"/>
      <c r="P43" s="800">
        <f t="shared" si="10"/>
        <v>0</v>
      </c>
    </row>
    <row r="44" spans="1:16">
      <c r="A44" s="472" t="s">
        <v>337</v>
      </c>
      <c r="B44" s="1479" t="s">
        <v>338</v>
      </c>
      <c r="C44" s="1482"/>
      <c r="D44" s="1482"/>
      <c r="E44" s="705">
        <f>SUM(E45)</f>
        <v>1500</v>
      </c>
      <c r="F44" s="430"/>
      <c r="G44" s="1030">
        <f>SUM(G45)</f>
        <v>1500</v>
      </c>
      <c r="H44" s="705">
        <f>SUM(H45)</f>
        <v>1000</v>
      </c>
      <c r="I44" s="430"/>
      <c r="J44" s="223">
        <f>SUM(J45)</f>
        <v>1000</v>
      </c>
      <c r="K44" s="705">
        <f>SUM(K45)</f>
        <v>1000</v>
      </c>
      <c r="L44" s="430"/>
      <c r="M44" s="223">
        <f>SUM(M45)</f>
        <v>1000</v>
      </c>
      <c r="N44" s="705">
        <f>SUM(N45)</f>
        <v>1000</v>
      </c>
      <c r="O44" s="430"/>
      <c r="P44" s="223">
        <f>SUM(P45)</f>
        <v>1000</v>
      </c>
    </row>
    <row r="45" spans="1:16" ht="43.9" customHeight="1">
      <c r="A45" s="346"/>
      <c r="B45" s="34" t="s">
        <v>325</v>
      </c>
      <c r="C45" s="24">
        <v>642026</v>
      </c>
      <c r="D45" s="35" t="s">
        <v>339</v>
      </c>
      <c r="E45" s="720">
        <v>1500</v>
      </c>
      <c r="F45" s="431"/>
      <c r="G45" s="1072">
        <f>SUM(E45:F45)</f>
        <v>1500</v>
      </c>
      <c r="H45" s="306">
        <v>1000</v>
      </c>
      <c r="I45" s="286"/>
      <c r="J45" s="800">
        <f>SUM(H45:I45)</f>
        <v>1000</v>
      </c>
      <c r="K45" s="306">
        <v>1000</v>
      </c>
      <c r="L45" s="286"/>
      <c r="M45" s="800">
        <f>SUM(K45:L45)</f>
        <v>1000</v>
      </c>
      <c r="N45" s="306">
        <v>1000</v>
      </c>
      <c r="O45" s="286"/>
      <c r="P45" s="800">
        <f>SUM(N45:O45)</f>
        <v>1000</v>
      </c>
    </row>
    <row r="46" spans="1:16">
      <c r="A46" s="293" t="s">
        <v>340</v>
      </c>
      <c r="B46" s="1394" t="s">
        <v>341</v>
      </c>
      <c r="C46" s="1478"/>
      <c r="D46" s="1478"/>
      <c r="E46" s="189">
        <f>SUM(E47)</f>
        <v>4300</v>
      </c>
      <c r="F46" s="284"/>
      <c r="G46" s="894">
        <f>SUM(G47)</f>
        <v>4300</v>
      </c>
      <c r="H46" s="189">
        <f>SUM(H47)</f>
        <v>4500</v>
      </c>
      <c r="I46" s="284"/>
      <c r="J46" s="179">
        <f>SUM(J47)</f>
        <v>4500</v>
      </c>
      <c r="K46" s="189">
        <f>SUM(K47)</f>
        <v>4500</v>
      </c>
      <c r="L46" s="284"/>
      <c r="M46" s="179">
        <f>SUM(M47)</f>
        <v>4500</v>
      </c>
      <c r="N46" s="189">
        <f>SUM(N47)</f>
        <v>4500</v>
      </c>
      <c r="O46" s="284"/>
      <c r="P46" s="179">
        <f>SUM(P47)</f>
        <v>4500</v>
      </c>
    </row>
    <row r="47" spans="1:16" ht="30.75" customHeight="1">
      <c r="A47" s="346"/>
      <c r="B47" s="34" t="s">
        <v>325</v>
      </c>
      <c r="C47" s="24">
        <v>642014</v>
      </c>
      <c r="D47" s="35" t="s">
        <v>342</v>
      </c>
      <c r="E47" s="720">
        <v>4300</v>
      </c>
      <c r="F47" s="696"/>
      <c r="G47" s="1072">
        <f>SUM(E47:F47)</f>
        <v>4300</v>
      </c>
      <c r="H47" s="306">
        <v>4500</v>
      </c>
      <c r="I47" s="286"/>
      <c r="J47" s="800">
        <f>SUM(H47:I47)</f>
        <v>4500</v>
      </c>
      <c r="K47" s="306">
        <v>4500</v>
      </c>
      <c r="L47" s="286"/>
      <c r="M47" s="800">
        <f>SUM(K47:L47)</f>
        <v>4500</v>
      </c>
      <c r="N47" s="306">
        <v>4500</v>
      </c>
      <c r="O47" s="286"/>
      <c r="P47" s="800">
        <f>SUM(N47:O47)</f>
        <v>4500</v>
      </c>
    </row>
    <row r="48" spans="1:16">
      <c r="A48" s="293" t="s">
        <v>343</v>
      </c>
      <c r="B48" s="1394" t="s">
        <v>344</v>
      </c>
      <c r="C48" s="1478"/>
      <c r="D48" s="1478"/>
      <c r="E48" s="189">
        <f>SUM(E49)</f>
        <v>900</v>
      </c>
      <c r="F48" s="284"/>
      <c r="G48" s="894">
        <f>SUM(G49)</f>
        <v>900</v>
      </c>
      <c r="H48" s="189">
        <f>SUM(H49)</f>
        <v>900</v>
      </c>
      <c r="I48" s="284"/>
      <c r="J48" s="179">
        <f>SUM(J49)</f>
        <v>900</v>
      </c>
      <c r="K48" s="189">
        <f>SUM(K49)</f>
        <v>900</v>
      </c>
      <c r="L48" s="284"/>
      <c r="M48" s="179">
        <f>SUM(M49)</f>
        <v>900</v>
      </c>
      <c r="N48" s="189">
        <f>SUM(N49)</f>
        <v>900</v>
      </c>
      <c r="O48" s="284"/>
      <c r="P48" s="179">
        <f>SUM(P49)</f>
        <v>900</v>
      </c>
    </row>
    <row r="49" spans="1:16" ht="27" customHeight="1">
      <c r="A49" s="457"/>
      <c r="B49" s="133">
        <v>10400</v>
      </c>
      <c r="C49" s="133">
        <v>637005</v>
      </c>
      <c r="D49" s="79" t="s">
        <v>344</v>
      </c>
      <c r="E49" s="723">
        <v>900</v>
      </c>
      <c r="F49" s="1020"/>
      <c r="G49" s="1072">
        <f>SUM(E49:F49)</f>
        <v>900</v>
      </c>
      <c r="H49" s="723">
        <v>900</v>
      </c>
      <c r="I49" s="428"/>
      <c r="J49" s="800">
        <f>SUM(H49:I49)</f>
        <v>900</v>
      </c>
      <c r="K49" s="723">
        <v>900</v>
      </c>
      <c r="L49" s="428"/>
      <c r="M49" s="800">
        <f>SUM(K49:L49)</f>
        <v>900</v>
      </c>
      <c r="N49" s="723">
        <v>900</v>
      </c>
      <c r="O49" s="428"/>
      <c r="P49" s="800">
        <f>SUM(N49:O49)</f>
        <v>900</v>
      </c>
    </row>
    <row r="50" spans="1:16">
      <c r="A50" s="293" t="s">
        <v>345</v>
      </c>
      <c r="B50" s="1395" t="s">
        <v>346</v>
      </c>
      <c r="C50" s="1432"/>
      <c r="D50" s="1432"/>
      <c r="E50" s="189">
        <f>SUM(E51)</f>
        <v>200</v>
      </c>
      <c r="F50" s="284"/>
      <c r="G50" s="939">
        <f>SUM(G51)</f>
        <v>200</v>
      </c>
      <c r="H50" s="189">
        <f>SUM(H51)</f>
        <v>200</v>
      </c>
      <c r="I50" s="284"/>
      <c r="J50" s="179">
        <f>SUM(J51)</f>
        <v>200</v>
      </c>
      <c r="K50" s="189">
        <f>SUM(K51)</f>
        <v>200</v>
      </c>
      <c r="L50" s="284"/>
      <c r="M50" s="179">
        <f>SUM(M51)</f>
        <v>200</v>
      </c>
      <c r="N50" s="189">
        <f>SUM(N51)</f>
        <v>200</v>
      </c>
      <c r="O50" s="284"/>
      <c r="P50" s="179">
        <f>SUM(P51)</f>
        <v>200</v>
      </c>
    </row>
    <row r="51" spans="1:16" ht="28.15" customHeight="1">
      <c r="A51" s="346"/>
      <c r="B51" s="34" t="s">
        <v>321</v>
      </c>
      <c r="C51" s="87">
        <v>642002</v>
      </c>
      <c r="D51" s="52" t="s">
        <v>348</v>
      </c>
      <c r="E51" s="750">
        <v>200</v>
      </c>
      <c r="F51" s="696"/>
      <c r="G51" s="1072">
        <f>SUM(E51:F51)</f>
        <v>200</v>
      </c>
      <c r="H51" s="642">
        <v>200</v>
      </c>
      <c r="I51" s="287"/>
      <c r="J51" s="800">
        <f>SUM(H51:I51)</f>
        <v>200</v>
      </c>
      <c r="K51" s="642">
        <v>200</v>
      </c>
      <c r="L51" s="287"/>
      <c r="M51" s="800">
        <f>SUM(K51:L51)</f>
        <v>200</v>
      </c>
      <c r="N51" s="642">
        <v>200</v>
      </c>
      <c r="O51" s="287"/>
      <c r="P51" s="800">
        <f>SUM(N51:O51)</f>
        <v>200</v>
      </c>
    </row>
    <row r="52" spans="1:16">
      <c r="A52" s="547" t="s">
        <v>349</v>
      </c>
      <c r="B52" s="1395" t="s">
        <v>350</v>
      </c>
      <c r="C52" s="1481"/>
      <c r="D52" s="1481"/>
      <c r="E52" s="705">
        <f>SUM(E53:E54)</f>
        <v>11953</v>
      </c>
      <c r="F52" s="467"/>
      <c r="G52" s="1042">
        <f t="shared" ref="G52:P52" si="11">SUM(G53:G54)</f>
        <v>11953</v>
      </c>
      <c r="H52" s="705">
        <f t="shared" si="11"/>
        <v>12000</v>
      </c>
      <c r="I52" s="430">
        <f t="shared" si="11"/>
        <v>0</v>
      </c>
      <c r="J52" s="223">
        <f t="shared" si="11"/>
        <v>12000</v>
      </c>
      <c r="K52" s="705">
        <f t="shared" si="11"/>
        <v>12000</v>
      </c>
      <c r="L52" s="430">
        <f t="shared" si="11"/>
        <v>0</v>
      </c>
      <c r="M52" s="223">
        <f t="shared" si="11"/>
        <v>12000</v>
      </c>
      <c r="N52" s="705">
        <f t="shared" si="11"/>
        <v>12000</v>
      </c>
      <c r="O52" s="430">
        <f t="shared" si="11"/>
        <v>0</v>
      </c>
      <c r="P52" s="223">
        <f t="shared" si="11"/>
        <v>12000</v>
      </c>
    </row>
    <row r="53" spans="1:16" ht="30.75" customHeight="1">
      <c r="A53" s="470"/>
      <c r="B53" s="34" t="s">
        <v>347</v>
      </c>
      <c r="C53" s="24">
        <v>642026</v>
      </c>
      <c r="D53" s="35" t="s">
        <v>351</v>
      </c>
      <c r="E53" s="720">
        <v>9795</v>
      </c>
      <c r="F53" s="696"/>
      <c r="G53" s="1072">
        <f>SUM(E53:F53)</f>
        <v>9795</v>
      </c>
      <c r="H53" s="306">
        <v>9800</v>
      </c>
      <c r="I53" s="286"/>
      <c r="J53" s="800">
        <f>SUM(H53:I53)</f>
        <v>9800</v>
      </c>
      <c r="K53" s="306">
        <v>9800</v>
      </c>
      <c r="L53" s="286"/>
      <c r="M53" s="800">
        <f>SUM(K53:L53)</f>
        <v>9800</v>
      </c>
      <c r="N53" s="306">
        <v>9800</v>
      </c>
      <c r="O53" s="286"/>
      <c r="P53" s="800">
        <f>SUM(N53:O53)</f>
        <v>9800</v>
      </c>
    </row>
    <row r="54" spans="1:16" ht="30" customHeight="1">
      <c r="A54" s="470"/>
      <c r="B54" s="34" t="s">
        <v>347</v>
      </c>
      <c r="C54" s="24">
        <v>642026</v>
      </c>
      <c r="D54" s="35" t="s">
        <v>352</v>
      </c>
      <c r="E54" s="720">
        <v>2158</v>
      </c>
      <c r="F54" s="696"/>
      <c r="G54" s="1072">
        <f>SUM(E54:F54)</f>
        <v>2158</v>
      </c>
      <c r="H54" s="306">
        <v>2200</v>
      </c>
      <c r="I54" s="286"/>
      <c r="J54" s="800">
        <f>SUM(H54:I54)</f>
        <v>2200</v>
      </c>
      <c r="K54" s="306">
        <v>2200</v>
      </c>
      <c r="L54" s="286"/>
      <c r="M54" s="800">
        <f>SUM(K54:L54)</f>
        <v>2200</v>
      </c>
      <c r="N54" s="306">
        <v>2200</v>
      </c>
      <c r="O54" s="286"/>
      <c r="P54" s="800">
        <f>SUM(N54:O54)</f>
        <v>2200</v>
      </c>
    </row>
    <row r="55" spans="1:16">
      <c r="A55" s="293" t="s">
        <v>353</v>
      </c>
      <c r="B55" s="1395" t="s">
        <v>354</v>
      </c>
      <c r="C55" s="1481"/>
      <c r="D55" s="1481"/>
      <c r="E55" s="705">
        <f>SUM(E56)</f>
        <v>800</v>
      </c>
      <c r="F55" s="430"/>
      <c r="G55" s="1042">
        <f>SUM(G56)</f>
        <v>800</v>
      </c>
      <c r="H55" s="705">
        <f>SUM(H56)</f>
        <v>1000</v>
      </c>
      <c r="I55" s="430"/>
      <c r="J55" s="223">
        <f>SUM(J56)</f>
        <v>1000</v>
      </c>
      <c r="K55" s="705">
        <f>SUM(K56)</f>
        <v>1000</v>
      </c>
      <c r="L55" s="430"/>
      <c r="M55" s="223">
        <f>SUM(M56)</f>
        <v>1000</v>
      </c>
      <c r="N55" s="705">
        <f>SUM(N56)</f>
        <v>1000</v>
      </c>
      <c r="O55" s="430"/>
      <c r="P55" s="223">
        <f>SUM(P56)</f>
        <v>1000</v>
      </c>
    </row>
    <row r="56" spans="1:16" ht="30.6" customHeight="1">
      <c r="A56" s="548"/>
      <c r="B56" s="134" t="s">
        <v>325</v>
      </c>
      <c r="C56" s="81">
        <v>642026</v>
      </c>
      <c r="D56" s="82" t="s">
        <v>575</v>
      </c>
      <c r="E56" s="718">
        <v>800</v>
      </c>
      <c r="F56" s="428"/>
      <c r="G56" s="1072">
        <f>SUM(E56:F56)</f>
        <v>800</v>
      </c>
      <c r="H56" s="722">
        <v>1000</v>
      </c>
      <c r="I56" s="429"/>
      <c r="J56" s="800">
        <f>SUM(H56:I56)</f>
        <v>1000</v>
      </c>
      <c r="K56" s="722">
        <v>1000</v>
      </c>
      <c r="L56" s="429"/>
      <c r="M56" s="800">
        <f>SUM(K56:L56)</f>
        <v>1000</v>
      </c>
      <c r="N56" s="722">
        <v>1000</v>
      </c>
      <c r="O56" s="429"/>
      <c r="P56" s="800">
        <f>SUM(N56:O56)</f>
        <v>1000</v>
      </c>
    </row>
    <row r="57" spans="1:16">
      <c r="A57" s="547" t="s">
        <v>355</v>
      </c>
      <c r="B57" s="1395" t="s">
        <v>17</v>
      </c>
      <c r="C57" s="1481"/>
      <c r="D57" s="1481"/>
      <c r="E57" s="705">
        <f>SUM(E58:E59)</f>
        <v>1100</v>
      </c>
      <c r="F57" s="467"/>
      <c r="G57" s="1042">
        <f>SUM(G58:G59)</f>
        <v>1100</v>
      </c>
      <c r="H57" s="705">
        <f>SUM(H58:H59)</f>
        <v>0</v>
      </c>
      <c r="I57" s="430">
        <f>SUM(I58:I59)</f>
        <v>0</v>
      </c>
      <c r="J57" s="706">
        <f>SUM(J58:J59)</f>
        <v>0</v>
      </c>
      <c r="K57" s="705">
        <f t="shared" ref="K57:P57" si="12">SUM(K58:K59)</f>
        <v>0</v>
      </c>
      <c r="L57" s="430">
        <f t="shared" si="12"/>
        <v>0</v>
      </c>
      <c r="M57" s="706">
        <f t="shared" si="12"/>
        <v>0</v>
      </c>
      <c r="N57" s="705">
        <f t="shared" si="12"/>
        <v>0</v>
      </c>
      <c r="O57" s="430">
        <f t="shared" si="12"/>
        <v>0</v>
      </c>
      <c r="P57" s="706">
        <f t="shared" si="12"/>
        <v>0</v>
      </c>
    </row>
    <row r="58" spans="1:16" ht="18" customHeight="1">
      <c r="A58" s="230"/>
      <c r="B58" s="105" t="s">
        <v>325</v>
      </c>
      <c r="C58" s="163">
        <v>717001</v>
      </c>
      <c r="D58" s="587" t="s">
        <v>498</v>
      </c>
      <c r="E58" s="749">
        <v>0</v>
      </c>
      <c r="F58" s="496"/>
      <c r="G58" s="1072">
        <f>SUM(E58:F58)</f>
        <v>0</v>
      </c>
      <c r="H58" s="648"/>
      <c r="I58" s="320"/>
      <c r="J58" s="800"/>
      <c r="K58" s="648"/>
      <c r="L58" s="320"/>
      <c r="M58" s="800"/>
      <c r="N58" s="648"/>
      <c r="O58" s="320"/>
      <c r="P58" s="800"/>
    </row>
    <row r="59" spans="1:16" s="588" customFormat="1" ht="39.75" customHeight="1" thickBot="1">
      <c r="A59" s="589"/>
      <c r="B59" s="1075">
        <v>10700</v>
      </c>
      <c r="C59" s="1076" t="s">
        <v>683</v>
      </c>
      <c r="D59" s="1077" t="s">
        <v>684</v>
      </c>
      <c r="E59" s="1078">
        <v>1100</v>
      </c>
      <c r="F59" s="1073"/>
      <c r="G59" s="1074">
        <f>SUM(E59:F59)</f>
        <v>1100</v>
      </c>
      <c r="H59" s="799"/>
      <c r="I59" s="795"/>
      <c r="J59" s="801"/>
      <c r="K59" s="799"/>
      <c r="L59" s="795"/>
      <c r="M59" s="801"/>
      <c r="N59" s="799"/>
      <c r="O59" s="795"/>
      <c r="P59" s="801"/>
    </row>
    <row r="60" spans="1:16">
      <c r="A60" s="1251" t="s">
        <v>355</v>
      </c>
      <c r="B60" s="1395" t="s">
        <v>17</v>
      </c>
      <c r="C60" s="1481"/>
      <c r="D60" s="1481"/>
      <c r="E60" s="705">
        <f>SUM(E61:E61)</f>
        <v>1100</v>
      </c>
      <c r="F60" s="467"/>
      <c r="G60" s="1042">
        <f>SUM(G61:G61)</f>
        <v>1100</v>
      </c>
      <c r="H60" s="705">
        <f>SUM(H61:H61)</f>
        <v>7830.13</v>
      </c>
      <c r="I60" s="430">
        <f>SUM(I61:I61)</f>
        <v>0</v>
      </c>
      <c r="J60" s="706">
        <f>SUM(J61:J61)</f>
        <v>7830.13</v>
      </c>
      <c r="K60" s="705"/>
      <c r="L60" s="430"/>
      <c r="M60" s="706"/>
      <c r="N60" s="705"/>
      <c r="O60" s="430"/>
      <c r="P60" s="706"/>
    </row>
    <row r="61" spans="1:16" ht="42" customHeight="1" thickBot="1">
      <c r="A61" s="589"/>
      <c r="B61" s="1075">
        <v>10700</v>
      </c>
      <c r="C61" s="1076" t="s">
        <v>683</v>
      </c>
      <c r="D61" s="1077" t="s">
        <v>761</v>
      </c>
      <c r="E61" s="1078">
        <v>1100</v>
      </c>
      <c r="F61" s="1073"/>
      <c r="G61" s="1074">
        <f>SUM(E61:F61)</f>
        <v>1100</v>
      </c>
      <c r="H61" s="799">
        <v>7830.13</v>
      </c>
      <c r="I61" s="795"/>
      <c r="J61" s="801">
        <f>SUM(H61:I61)</f>
        <v>7830.13</v>
      </c>
      <c r="K61" s="799"/>
      <c r="L61" s="795"/>
      <c r="M61" s="801"/>
      <c r="N61" s="799"/>
      <c r="O61" s="795"/>
      <c r="P61" s="801"/>
    </row>
  </sheetData>
  <mergeCells count="25">
    <mergeCell ref="H5:J6"/>
    <mergeCell ref="K5:M6"/>
    <mergeCell ref="N5:P6"/>
    <mergeCell ref="A3:P3"/>
    <mergeCell ref="H4:J4"/>
    <mergeCell ref="K4:M4"/>
    <mergeCell ref="N4:P4"/>
    <mergeCell ref="E4:G4"/>
    <mergeCell ref="E5:G6"/>
    <mergeCell ref="B60:D60"/>
    <mergeCell ref="H8:J8"/>
    <mergeCell ref="K8:M8"/>
    <mergeCell ref="N8:P8"/>
    <mergeCell ref="B44:D44"/>
    <mergeCell ref="B31:D31"/>
    <mergeCell ref="B10:D10"/>
    <mergeCell ref="B26:D26"/>
    <mergeCell ref="B29:D29"/>
    <mergeCell ref="E8:G8"/>
    <mergeCell ref="B57:D57"/>
    <mergeCell ref="B46:D46"/>
    <mergeCell ref="B48:D48"/>
    <mergeCell ref="B50:D50"/>
    <mergeCell ref="B52:D52"/>
    <mergeCell ref="B55:D55"/>
  </mergeCells>
  <phoneticPr fontId="56" type="noConversion"/>
  <pageMargins left="0.25" right="0.25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>
      <selection activeCell="F11" sqref="F11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5" width="10.7109375" customWidth="1"/>
    <col min="6" max="6" width="10" customWidth="1"/>
    <col min="7" max="7" width="10.7109375" customWidth="1"/>
    <col min="8" max="8" width="10.7109375" style="561" customWidth="1"/>
    <col min="9" max="9" width="9.5703125" customWidth="1"/>
    <col min="10" max="10" width="10.7109375" style="603" customWidth="1"/>
    <col min="11" max="11" width="10.7109375" style="561" customWidth="1"/>
    <col min="12" max="12" width="9.5703125" customWidth="1"/>
    <col min="13" max="13" width="10.7109375" customWidth="1"/>
    <col min="14" max="14" width="10.7109375" style="561" customWidth="1"/>
    <col min="15" max="16" width="10.7109375" customWidth="1"/>
  </cols>
  <sheetData>
    <row r="1" spans="1:16" ht="18.75">
      <c r="A1" s="2" t="s">
        <v>356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5.6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1.4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2.2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116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600" t="s">
        <v>657</v>
      </c>
      <c r="N7" s="617" t="s">
        <v>655</v>
      </c>
      <c r="O7" s="592" t="s">
        <v>656</v>
      </c>
      <c r="P7" s="600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7.25" thickTop="1" thickBot="1">
      <c r="A9" s="554" t="s">
        <v>357</v>
      </c>
      <c r="B9" s="236"/>
      <c r="C9" s="237"/>
      <c r="D9" s="240"/>
      <c r="E9" s="632">
        <f>SUM(E11:E30)</f>
        <v>104946</v>
      </c>
      <c r="F9" s="1080"/>
      <c r="G9" s="729">
        <f>SUM(G10)</f>
        <v>104946</v>
      </c>
      <c r="H9" s="632">
        <f t="shared" ref="H9:P9" si="0">SUM(H11:H30)</f>
        <v>97169</v>
      </c>
      <c r="I9" s="279">
        <f t="shared" si="0"/>
        <v>0</v>
      </c>
      <c r="J9" s="729">
        <f t="shared" si="0"/>
        <v>97169</v>
      </c>
      <c r="K9" s="632">
        <f t="shared" si="0"/>
        <v>87369</v>
      </c>
      <c r="L9" s="279">
        <f t="shared" si="0"/>
        <v>0</v>
      </c>
      <c r="M9" s="729">
        <f t="shared" si="0"/>
        <v>87369</v>
      </c>
      <c r="N9" s="632">
        <f t="shared" si="0"/>
        <v>87719</v>
      </c>
      <c r="O9" s="279">
        <f t="shared" si="0"/>
        <v>0</v>
      </c>
      <c r="P9" s="729">
        <f t="shared" si="0"/>
        <v>87719</v>
      </c>
    </row>
    <row r="10" spans="1:16" ht="15.75" thickTop="1">
      <c r="A10" s="289" t="s">
        <v>358</v>
      </c>
      <c r="B10" s="234" t="s">
        <v>359</v>
      </c>
      <c r="C10" s="235"/>
      <c r="D10" s="241"/>
      <c r="E10" s="804">
        <f>SUM(E11:E30)</f>
        <v>104946</v>
      </c>
      <c r="F10" s="1081"/>
      <c r="G10" s="805">
        <f t="shared" ref="G10:M10" si="1">SUM(G11:G30)</f>
        <v>104946</v>
      </c>
      <c r="H10" s="804">
        <f>SUM(H11:H30)</f>
        <v>97169</v>
      </c>
      <c r="I10" s="551">
        <f t="shared" si="1"/>
        <v>0</v>
      </c>
      <c r="J10" s="550">
        <f t="shared" si="1"/>
        <v>97169</v>
      </c>
      <c r="K10" s="804">
        <f>SUM(K11:K30)</f>
        <v>87369</v>
      </c>
      <c r="L10" s="551">
        <f t="shared" si="1"/>
        <v>0</v>
      </c>
      <c r="M10" s="805">
        <f t="shared" si="1"/>
        <v>87369</v>
      </c>
      <c r="N10" s="804">
        <f>SUM(N11:N30)</f>
        <v>87719</v>
      </c>
      <c r="O10" s="551">
        <f>SUM(O11:O30)</f>
        <v>0</v>
      </c>
      <c r="P10" s="805">
        <f>SUM(P11:P30)</f>
        <v>87719</v>
      </c>
    </row>
    <row r="11" spans="1:16" ht="18" customHeight="1">
      <c r="A11" s="474"/>
      <c r="B11" s="562" t="s">
        <v>25</v>
      </c>
      <c r="C11" s="89">
        <v>632001</v>
      </c>
      <c r="D11" s="242" t="s">
        <v>576</v>
      </c>
      <c r="E11" s="720">
        <v>10000</v>
      </c>
      <c r="F11" s="882"/>
      <c r="G11" s="1099">
        <f t="shared" ref="G11:G28" si="2">SUM(E11:F11)</f>
        <v>10000</v>
      </c>
      <c r="H11" s="306">
        <v>10300</v>
      </c>
      <c r="I11" s="286"/>
      <c r="J11" s="622">
        <f>SUM(H11:I11)</f>
        <v>10300</v>
      </c>
      <c r="K11" s="661">
        <v>10300</v>
      </c>
      <c r="L11" s="416"/>
      <c r="M11" s="802">
        <f>SUM(K11:L11)</f>
        <v>10300</v>
      </c>
      <c r="N11" s="661">
        <v>10300</v>
      </c>
      <c r="O11" s="416"/>
      <c r="P11" s="802">
        <f>SUM(N11:O11)</f>
        <v>10300</v>
      </c>
    </row>
    <row r="12" spans="1:16">
      <c r="A12" s="474"/>
      <c r="B12" s="562" t="s">
        <v>25</v>
      </c>
      <c r="C12" s="89">
        <v>632002</v>
      </c>
      <c r="D12" s="238" t="s">
        <v>577</v>
      </c>
      <c r="E12" s="716">
        <v>51000</v>
      </c>
      <c r="F12" s="881"/>
      <c r="G12" s="1099">
        <f t="shared" si="2"/>
        <v>51000</v>
      </c>
      <c r="H12" s="716">
        <v>40000</v>
      </c>
      <c r="I12" s="431"/>
      <c r="J12" s="622">
        <f t="shared" ref="J12:J30" si="3">SUM(H12:I12)</f>
        <v>40000</v>
      </c>
      <c r="K12" s="733">
        <v>30000</v>
      </c>
      <c r="L12" s="552"/>
      <c r="M12" s="802">
        <f t="shared" ref="M12:M30" si="4">SUM(K12:L12)</f>
        <v>30000</v>
      </c>
      <c r="N12" s="733">
        <v>30000</v>
      </c>
      <c r="O12" s="552"/>
      <c r="P12" s="802">
        <f t="shared" ref="P12:P30" si="5">SUM(N12:O12)</f>
        <v>30000</v>
      </c>
    </row>
    <row r="13" spans="1:16">
      <c r="A13" s="474"/>
      <c r="B13" s="562" t="s">
        <v>25</v>
      </c>
      <c r="C13" s="89">
        <v>632002</v>
      </c>
      <c r="D13" s="238" t="s">
        <v>360</v>
      </c>
      <c r="E13" s="716">
        <v>4000</v>
      </c>
      <c r="F13" s="881"/>
      <c r="G13" s="1099">
        <f t="shared" si="2"/>
        <v>4000</v>
      </c>
      <c r="H13" s="716">
        <v>4000</v>
      </c>
      <c r="I13" s="431"/>
      <c r="J13" s="622">
        <f t="shared" si="3"/>
        <v>4000</v>
      </c>
      <c r="K13" s="733">
        <v>4000</v>
      </c>
      <c r="L13" s="552"/>
      <c r="M13" s="802">
        <f t="shared" si="4"/>
        <v>4000</v>
      </c>
      <c r="N13" s="733">
        <v>4300</v>
      </c>
      <c r="O13" s="552"/>
      <c r="P13" s="802">
        <f t="shared" si="5"/>
        <v>4300</v>
      </c>
    </row>
    <row r="14" spans="1:16">
      <c r="A14" s="474"/>
      <c r="B14" s="562" t="s">
        <v>25</v>
      </c>
      <c r="C14" s="89">
        <v>632003</v>
      </c>
      <c r="D14" s="238" t="s">
        <v>361</v>
      </c>
      <c r="E14" s="716">
        <v>9000</v>
      </c>
      <c r="F14" s="881"/>
      <c r="G14" s="1099">
        <f t="shared" si="2"/>
        <v>9000</v>
      </c>
      <c r="H14" s="716">
        <v>9000</v>
      </c>
      <c r="I14" s="431"/>
      <c r="J14" s="622">
        <f t="shared" si="3"/>
        <v>9000</v>
      </c>
      <c r="K14" s="733">
        <v>9000</v>
      </c>
      <c r="L14" s="552"/>
      <c r="M14" s="802">
        <f t="shared" si="4"/>
        <v>9000</v>
      </c>
      <c r="N14" s="733">
        <v>9000</v>
      </c>
      <c r="O14" s="552"/>
      <c r="P14" s="802">
        <f t="shared" si="5"/>
        <v>9000</v>
      </c>
    </row>
    <row r="15" spans="1:16">
      <c r="A15" s="474"/>
      <c r="B15" s="562" t="s">
        <v>25</v>
      </c>
      <c r="C15" s="89">
        <v>632003</v>
      </c>
      <c r="D15" s="238" t="s">
        <v>362</v>
      </c>
      <c r="E15" s="716">
        <v>5770</v>
      </c>
      <c r="F15" s="881"/>
      <c r="G15" s="1099">
        <f t="shared" si="2"/>
        <v>5770</v>
      </c>
      <c r="H15" s="716">
        <v>5900</v>
      </c>
      <c r="I15" s="431"/>
      <c r="J15" s="622">
        <f t="shared" si="3"/>
        <v>5900</v>
      </c>
      <c r="K15" s="733">
        <v>6000</v>
      </c>
      <c r="L15" s="552"/>
      <c r="M15" s="802">
        <f t="shared" si="4"/>
        <v>6000</v>
      </c>
      <c r="N15" s="733">
        <v>6000</v>
      </c>
      <c r="O15" s="552"/>
      <c r="P15" s="802">
        <f t="shared" si="5"/>
        <v>6000</v>
      </c>
    </row>
    <row r="16" spans="1:16">
      <c r="A16" s="474"/>
      <c r="B16" s="562" t="s">
        <v>25</v>
      </c>
      <c r="C16" s="89">
        <v>632004</v>
      </c>
      <c r="D16" s="238" t="s">
        <v>363</v>
      </c>
      <c r="E16" s="716">
        <v>3030</v>
      </c>
      <c r="F16" s="881"/>
      <c r="G16" s="1099">
        <f t="shared" si="2"/>
        <v>3030</v>
      </c>
      <c r="H16" s="716">
        <v>3200</v>
      </c>
      <c r="I16" s="431"/>
      <c r="J16" s="622">
        <f t="shared" si="3"/>
        <v>3200</v>
      </c>
      <c r="K16" s="733">
        <v>3200</v>
      </c>
      <c r="L16" s="552"/>
      <c r="M16" s="802">
        <f t="shared" si="4"/>
        <v>3200</v>
      </c>
      <c r="N16" s="733">
        <v>3200</v>
      </c>
      <c r="O16" s="552"/>
      <c r="P16" s="802">
        <f t="shared" si="5"/>
        <v>3200</v>
      </c>
    </row>
    <row r="17" spans="1:16" ht="17.25" customHeight="1">
      <c r="A17" s="474"/>
      <c r="B17" s="562" t="s">
        <v>25</v>
      </c>
      <c r="C17" s="89">
        <v>633006</v>
      </c>
      <c r="D17" s="242" t="s">
        <v>364</v>
      </c>
      <c r="E17" s="716">
        <v>1500</v>
      </c>
      <c r="F17" s="882"/>
      <c r="G17" s="1099">
        <f t="shared" si="2"/>
        <v>1500</v>
      </c>
      <c r="H17" s="716">
        <v>2000</v>
      </c>
      <c r="I17" s="431"/>
      <c r="J17" s="622">
        <f t="shared" si="3"/>
        <v>2000</v>
      </c>
      <c r="K17" s="733">
        <v>2000</v>
      </c>
      <c r="L17" s="552"/>
      <c r="M17" s="802">
        <f t="shared" si="4"/>
        <v>2000</v>
      </c>
      <c r="N17" s="733">
        <v>2000</v>
      </c>
      <c r="O17" s="552"/>
      <c r="P17" s="802">
        <f t="shared" si="5"/>
        <v>2000</v>
      </c>
    </row>
    <row r="18" spans="1:16">
      <c r="A18" s="474"/>
      <c r="B18" s="562" t="s">
        <v>25</v>
      </c>
      <c r="C18" s="89">
        <v>633006</v>
      </c>
      <c r="D18" s="238" t="s">
        <v>365</v>
      </c>
      <c r="E18" s="733">
        <v>1600</v>
      </c>
      <c r="F18" s="881"/>
      <c r="G18" s="1099">
        <f t="shared" si="2"/>
        <v>1600</v>
      </c>
      <c r="H18" s="733">
        <v>1600</v>
      </c>
      <c r="I18" s="552"/>
      <c r="J18" s="622">
        <f t="shared" si="3"/>
        <v>1600</v>
      </c>
      <c r="K18" s="733">
        <v>1600</v>
      </c>
      <c r="L18" s="552"/>
      <c r="M18" s="802">
        <f t="shared" si="4"/>
        <v>1600</v>
      </c>
      <c r="N18" s="733">
        <v>1600</v>
      </c>
      <c r="O18" s="552"/>
      <c r="P18" s="802">
        <f t="shared" si="5"/>
        <v>1600</v>
      </c>
    </row>
    <row r="19" spans="1:16">
      <c r="A19" s="474"/>
      <c r="B19" s="562" t="s">
        <v>25</v>
      </c>
      <c r="C19" s="89">
        <v>633006</v>
      </c>
      <c r="D19" s="238" t="s">
        <v>713</v>
      </c>
      <c r="E19" s="733"/>
      <c r="F19" s="881"/>
      <c r="G19" s="1099"/>
      <c r="H19" s="733">
        <v>200</v>
      </c>
      <c r="I19" s="552"/>
      <c r="J19" s="622">
        <f>SUM(H19)</f>
        <v>200</v>
      </c>
      <c r="K19" s="733">
        <v>250</v>
      </c>
      <c r="L19" s="552"/>
      <c r="M19" s="802">
        <f t="shared" si="4"/>
        <v>250</v>
      </c>
      <c r="N19" s="733">
        <v>250</v>
      </c>
      <c r="O19" s="552"/>
      <c r="P19" s="802">
        <f t="shared" si="5"/>
        <v>250</v>
      </c>
    </row>
    <row r="20" spans="1:16">
      <c r="A20" s="474"/>
      <c r="B20" s="562" t="s">
        <v>25</v>
      </c>
      <c r="C20" s="89">
        <v>633006</v>
      </c>
      <c r="D20" s="238" t="s">
        <v>366</v>
      </c>
      <c r="E20" s="733">
        <v>300</v>
      </c>
      <c r="F20" s="881"/>
      <c r="G20" s="1099">
        <f t="shared" si="2"/>
        <v>300</v>
      </c>
      <c r="H20" s="733">
        <v>300</v>
      </c>
      <c r="I20" s="552"/>
      <c r="J20" s="622">
        <f t="shared" si="3"/>
        <v>300</v>
      </c>
      <c r="K20" s="733">
        <v>300</v>
      </c>
      <c r="L20" s="552"/>
      <c r="M20" s="802">
        <f t="shared" si="4"/>
        <v>300</v>
      </c>
      <c r="N20" s="733">
        <v>300</v>
      </c>
      <c r="O20" s="552"/>
      <c r="P20" s="802">
        <f t="shared" si="5"/>
        <v>300</v>
      </c>
    </row>
    <row r="21" spans="1:16">
      <c r="A21" s="474"/>
      <c r="B21" s="562" t="s">
        <v>25</v>
      </c>
      <c r="C21" s="89">
        <v>633006</v>
      </c>
      <c r="D21" s="239" t="s">
        <v>367</v>
      </c>
      <c r="E21" s="733">
        <v>3000</v>
      </c>
      <c r="F21" s="1082"/>
      <c r="G21" s="1099">
        <f t="shared" si="2"/>
        <v>3000</v>
      </c>
      <c r="H21" s="733">
        <v>3000</v>
      </c>
      <c r="I21" s="552"/>
      <c r="J21" s="622">
        <f t="shared" si="3"/>
        <v>3000</v>
      </c>
      <c r="K21" s="806">
        <v>3000</v>
      </c>
      <c r="L21" s="468"/>
      <c r="M21" s="802">
        <f t="shared" si="4"/>
        <v>3000</v>
      </c>
      <c r="N21" s="806">
        <v>3000</v>
      </c>
      <c r="O21" s="468"/>
      <c r="P21" s="802">
        <f t="shared" si="5"/>
        <v>3000</v>
      </c>
    </row>
    <row r="22" spans="1:16" ht="29.25" customHeight="1">
      <c r="A22" s="474"/>
      <c r="B22" s="1086" t="s">
        <v>25</v>
      </c>
      <c r="C22" s="1036">
        <v>637004</v>
      </c>
      <c r="D22" s="1087" t="s">
        <v>368</v>
      </c>
      <c r="E22" s="1097">
        <v>3100</v>
      </c>
      <c r="F22" s="1083"/>
      <c r="G22" s="1099">
        <f t="shared" si="2"/>
        <v>3100</v>
      </c>
      <c r="H22" s="733">
        <v>3000</v>
      </c>
      <c r="I22" s="552"/>
      <c r="J22" s="622">
        <f t="shared" si="3"/>
        <v>3000</v>
      </c>
      <c r="K22" s="806">
        <v>3000</v>
      </c>
      <c r="L22" s="468"/>
      <c r="M22" s="802">
        <f t="shared" si="4"/>
        <v>3000</v>
      </c>
      <c r="N22" s="806">
        <v>3000</v>
      </c>
      <c r="O22" s="468"/>
      <c r="P22" s="802">
        <f t="shared" si="5"/>
        <v>3000</v>
      </c>
    </row>
    <row r="23" spans="1:16" ht="68.25" customHeight="1">
      <c r="A23" s="474"/>
      <c r="B23" s="562" t="s">
        <v>25</v>
      </c>
      <c r="C23" s="187">
        <v>637005</v>
      </c>
      <c r="D23" s="863" t="s">
        <v>605</v>
      </c>
      <c r="E23" s="733">
        <v>396</v>
      </c>
      <c r="F23" s="1084"/>
      <c r="G23" s="1099">
        <f t="shared" si="2"/>
        <v>396</v>
      </c>
      <c r="H23" s="733">
        <v>396</v>
      </c>
      <c r="I23" s="552"/>
      <c r="J23" s="622">
        <f t="shared" si="3"/>
        <v>396</v>
      </c>
      <c r="K23" s="806">
        <v>396</v>
      </c>
      <c r="L23" s="468"/>
      <c r="M23" s="802">
        <f t="shared" si="4"/>
        <v>396</v>
      </c>
      <c r="N23" s="806">
        <v>396</v>
      </c>
      <c r="O23" s="468"/>
      <c r="P23" s="802">
        <f t="shared" si="5"/>
        <v>396</v>
      </c>
    </row>
    <row r="24" spans="1:16">
      <c r="A24" s="474"/>
      <c r="B24" s="562" t="s">
        <v>25</v>
      </c>
      <c r="C24" s="89">
        <v>637005</v>
      </c>
      <c r="D24" s="238" t="s">
        <v>369</v>
      </c>
      <c r="E24" s="733">
        <v>0</v>
      </c>
      <c r="F24" s="881"/>
      <c r="G24" s="1099">
        <f t="shared" si="2"/>
        <v>0</v>
      </c>
      <c r="H24" s="733">
        <v>0</v>
      </c>
      <c r="I24" s="552"/>
      <c r="J24" s="622">
        <f t="shared" si="3"/>
        <v>0</v>
      </c>
      <c r="K24" s="806">
        <v>0</v>
      </c>
      <c r="L24" s="468"/>
      <c r="M24" s="802">
        <f t="shared" si="4"/>
        <v>0</v>
      </c>
      <c r="N24" s="806">
        <v>0</v>
      </c>
      <c r="O24" s="468"/>
      <c r="P24" s="802">
        <f t="shared" si="5"/>
        <v>0</v>
      </c>
    </row>
    <row r="25" spans="1:16" ht="26.25" customHeight="1">
      <c r="A25" s="474"/>
      <c r="B25" s="562" t="s">
        <v>25</v>
      </c>
      <c r="C25" s="89">
        <v>637012</v>
      </c>
      <c r="D25" s="242" t="s">
        <v>370</v>
      </c>
      <c r="E25" s="806">
        <v>4000</v>
      </c>
      <c r="F25" s="882"/>
      <c r="G25" s="1099">
        <f t="shared" si="2"/>
        <v>4000</v>
      </c>
      <c r="H25" s="806">
        <v>5000</v>
      </c>
      <c r="I25" s="468"/>
      <c r="J25" s="622">
        <f t="shared" si="3"/>
        <v>5000</v>
      </c>
      <c r="K25" s="806">
        <v>5050</v>
      </c>
      <c r="L25" s="468"/>
      <c r="M25" s="802">
        <f t="shared" si="4"/>
        <v>5050</v>
      </c>
      <c r="N25" s="806">
        <v>5100</v>
      </c>
      <c r="O25" s="468"/>
      <c r="P25" s="802">
        <f t="shared" si="5"/>
        <v>5100</v>
      </c>
    </row>
    <row r="26" spans="1:16" ht="29.45" customHeight="1">
      <c r="A26" s="457"/>
      <c r="B26" s="1088" t="s">
        <v>39</v>
      </c>
      <c r="C26" s="78">
        <v>625003</v>
      </c>
      <c r="D26" s="79" t="s">
        <v>371</v>
      </c>
      <c r="E26" s="807">
        <v>50</v>
      </c>
      <c r="F26" s="1013"/>
      <c r="G26" s="1099">
        <f t="shared" si="2"/>
        <v>50</v>
      </c>
      <c r="H26" s="807">
        <v>50</v>
      </c>
      <c r="I26" s="553"/>
      <c r="J26" s="622">
        <f t="shared" si="3"/>
        <v>50</v>
      </c>
      <c r="K26" s="807">
        <v>50</v>
      </c>
      <c r="L26" s="553"/>
      <c r="M26" s="802">
        <f t="shared" si="4"/>
        <v>50</v>
      </c>
      <c r="N26" s="807">
        <v>50</v>
      </c>
      <c r="O26" s="553"/>
      <c r="P26" s="802">
        <f t="shared" si="5"/>
        <v>50</v>
      </c>
    </row>
    <row r="27" spans="1:16" ht="19.5" customHeight="1">
      <c r="A27" s="503"/>
      <c r="B27" s="1089" t="s">
        <v>539</v>
      </c>
      <c r="C27" s="1090">
        <v>637035</v>
      </c>
      <c r="D27" s="1091" t="s">
        <v>373</v>
      </c>
      <c r="E27" s="1098">
        <v>200</v>
      </c>
      <c r="F27" s="1085"/>
      <c r="G27" s="1099">
        <f t="shared" si="2"/>
        <v>200</v>
      </c>
      <c r="H27" s="810">
        <v>223</v>
      </c>
      <c r="I27" s="509"/>
      <c r="J27" s="622">
        <f t="shared" si="3"/>
        <v>223</v>
      </c>
      <c r="K27" s="808">
        <v>223</v>
      </c>
      <c r="L27" s="803"/>
      <c r="M27" s="802">
        <f t="shared" si="4"/>
        <v>223</v>
      </c>
      <c r="N27" s="808">
        <v>223</v>
      </c>
      <c r="O27" s="803"/>
      <c r="P27" s="802">
        <f t="shared" si="5"/>
        <v>223</v>
      </c>
    </row>
    <row r="28" spans="1:16" ht="28.9" customHeight="1">
      <c r="A28" s="503"/>
      <c r="B28" s="590" t="s">
        <v>25</v>
      </c>
      <c r="C28" s="166">
        <v>637014</v>
      </c>
      <c r="D28" s="243" t="s">
        <v>654</v>
      </c>
      <c r="E28" s="810">
        <v>0</v>
      </c>
      <c r="F28" s="1085"/>
      <c r="G28" s="1099">
        <f t="shared" si="2"/>
        <v>0</v>
      </c>
      <c r="H28" s="810">
        <v>0</v>
      </c>
      <c r="I28" s="509"/>
      <c r="J28" s="622">
        <f t="shared" si="3"/>
        <v>0</v>
      </c>
      <c r="K28" s="808">
        <v>0</v>
      </c>
      <c r="L28" s="803"/>
      <c r="M28" s="802">
        <f t="shared" si="4"/>
        <v>0</v>
      </c>
      <c r="N28" s="808">
        <v>0</v>
      </c>
      <c r="O28" s="803"/>
      <c r="P28" s="802">
        <f t="shared" si="5"/>
        <v>0</v>
      </c>
    </row>
    <row r="29" spans="1:16">
      <c r="A29" s="503"/>
      <c r="B29" s="590" t="s">
        <v>25</v>
      </c>
      <c r="C29" s="89">
        <v>637035</v>
      </c>
      <c r="D29" s="243" t="s">
        <v>540</v>
      </c>
      <c r="E29" s="810">
        <v>0</v>
      </c>
      <c r="F29" s="1085"/>
      <c r="G29" s="1099">
        <f>SUM(E29:F29)</f>
        <v>0</v>
      </c>
      <c r="H29" s="810">
        <v>1000</v>
      </c>
      <c r="I29" s="509"/>
      <c r="J29" s="622">
        <f t="shared" si="3"/>
        <v>1000</v>
      </c>
      <c r="K29" s="808">
        <v>1000</v>
      </c>
      <c r="L29" s="803"/>
      <c r="M29" s="802">
        <f t="shared" si="4"/>
        <v>1000</v>
      </c>
      <c r="N29" s="808">
        <v>1000</v>
      </c>
      <c r="O29" s="803"/>
      <c r="P29" s="802">
        <f t="shared" si="5"/>
        <v>1000</v>
      </c>
    </row>
    <row r="30" spans="1:16" ht="30" customHeight="1" thickBot="1">
      <c r="A30" s="1093"/>
      <c r="B30" s="1092" t="s">
        <v>25</v>
      </c>
      <c r="C30" s="477">
        <v>637027</v>
      </c>
      <c r="D30" s="487" t="s">
        <v>374</v>
      </c>
      <c r="E30" s="809">
        <v>8000</v>
      </c>
      <c r="F30" s="1094"/>
      <c r="G30" s="1100">
        <f>SUM(E30:F30)</f>
        <v>8000</v>
      </c>
      <c r="H30" s="713">
        <v>8000</v>
      </c>
      <c r="I30" s="513"/>
      <c r="J30" s="623">
        <f t="shared" si="3"/>
        <v>8000</v>
      </c>
      <c r="K30" s="1095">
        <v>8000</v>
      </c>
      <c r="L30" s="1096"/>
      <c r="M30" s="610">
        <f t="shared" si="4"/>
        <v>8000</v>
      </c>
      <c r="N30" s="1095">
        <v>8000</v>
      </c>
      <c r="O30" s="1096"/>
      <c r="P30" s="610">
        <f t="shared" si="5"/>
        <v>8000</v>
      </c>
    </row>
  </sheetData>
  <mergeCells count="13">
    <mergeCell ref="A3:P3"/>
    <mergeCell ref="H4:J4"/>
    <mergeCell ref="K4:M4"/>
    <mergeCell ref="N4:P4"/>
    <mergeCell ref="H5:J6"/>
    <mergeCell ref="K5:M6"/>
    <mergeCell ref="N5:P6"/>
    <mergeCell ref="E4:G4"/>
    <mergeCell ref="E5:G6"/>
    <mergeCell ref="E8:G8"/>
    <mergeCell ref="H8:J8"/>
    <mergeCell ref="K8:M8"/>
    <mergeCell ref="N8:P8"/>
  </mergeCells>
  <phoneticPr fontId="56" type="noConversion"/>
  <pageMargins left="0.25" right="0.25" top="0.7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topLeftCell="A7" zoomScaleSheetLayoutView="100" workbookViewId="0">
      <selection activeCell="A19" sqref="A19:J19"/>
    </sheetView>
  </sheetViews>
  <sheetFormatPr defaultRowHeight="15"/>
  <cols>
    <col min="1" max="1" width="8" customWidth="1"/>
    <col min="4" max="4" width="22.7109375" customWidth="1"/>
    <col min="5" max="6" width="10.7109375" customWidth="1"/>
    <col min="7" max="7" width="11.28515625" customWidth="1"/>
    <col min="8" max="8" width="10.7109375" style="564" customWidth="1"/>
    <col min="9" max="9" width="10.7109375" customWidth="1"/>
    <col min="10" max="10" width="10.7109375" style="603" customWidth="1"/>
    <col min="11" max="11" width="10.7109375" style="564" customWidth="1"/>
    <col min="12" max="13" width="10.7109375" customWidth="1"/>
    <col min="14" max="14" width="10.7109375" style="564" customWidth="1"/>
    <col min="15" max="16" width="10.7109375" customWidth="1"/>
  </cols>
  <sheetData>
    <row r="1" spans="1:16" ht="18.75">
      <c r="A1" s="2" t="s">
        <v>375</v>
      </c>
      <c r="B1" s="3"/>
      <c r="C1" s="3"/>
      <c r="D1" s="3"/>
      <c r="E1" s="3"/>
      <c r="F1" s="3"/>
      <c r="G1" s="3"/>
    </row>
    <row r="2" spans="1:16" ht="15.75" thickBot="1">
      <c r="A2" s="5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1488" t="s">
        <v>616</v>
      </c>
      <c r="B4" s="1489"/>
      <c r="C4" s="1489"/>
      <c r="D4" s="1490"/>
      <c r="E4" s="1402" t="s">
        <v>691</v>
      </c>
      <c r="F4" s="1398"/>
      <c r="G4" s="1399"/>
      <c r="H4" s="1402" t="s">
        <v>660</v>
      </c>
      <c r="I4" s="1398"/>
      <c r="J4" s="1398"/>
      <c r="K4" s="1402" t="s">
        <v>659</v>
      </c>
      <c r="L4" s="1398"/>
      <c r="M4" s="1399"/>
      <c r="N4" s="1403" t="s">
        <v>661</v>
      </c>
      <c r="O4" s="1400"/>
      <c r="P4" s="1401"/>
    </row>
    <row r="5" spans="1:16" ht="24.6" customHeight="1">
      <c r="A5" s="1491"/>
      <c r="B5" s="1492"/>
      <c r="C5" s="1492"/>
      <c r="D5" s="1493"/>
      <c r="E5" s="1355" t="s">
        <v>658</v>
      </c>
      <c r="F5" s="1356"/>
      <c r="G5" s="1357"/>
      <c r="H5" s="1355" t="s">
        <v>658</v>
      </c>
      <c r="I5" s="1356"/>
      <c r="J5" s="1356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494" t="s">
        <v>641</v>
      </c>
      <c r="B6" s="1497" t="s">
        <v>642</v>
      </c>
      <c r="C6" s="1498"/>
      <c r="D6" s="1499"/>
      <c r="E6" s="1358"/>
      <c r="F6" s="1359"/>
      <c r="G6" s="1360"/>
      <c r="H6" s="1358"/>
      <c r="I6" s="1359"/>
      <c r="J6" s="1359"/>
      <c r="K6" s="1358"/>
      <c r="L6" s="1359"/>
      <c r="M6" s="1360"/>
      <c r="N6" s="1358"/>
      <c r="O6" s="1359"/>
      <c r="P6" s="1360"/>
    </row>
    <row r="7" spans="1:16" ht="32.25" customHeight="1">
      <c r="A7" s="1495"/>
      <c r="B7" s="1500"/>
      <c r="C7" s="1501"/>
      <c r="D7" s="1502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856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15.75" thickBot="1">
      <c r="A8" s="1496"/>
      <c r="B8" s="1503"/>
      <c r="C8" s="1504"/>
      <c r="D8" s="1505"/>
      <c r="E8" s="1361" t="s">
        <v>8</v>
      </c>
      <c r="F8" s="1362"/>
      <c r="G8" s="1363"/>
      <c r="H8" s="1361" t="s">
        <v>8</v>
      </c>
      <c r="I8" s="1362"/>
      <c r="J8" s="1362"/>
      <c r="K8" s="1361" t="s">
        <v>8</v>
      </c>
      <c r="L8" s="1362"/>
      <c r="M8" s="1363"/>
      <c r="N8" s="1361" t="s">
        <v>8</v>
      </c>
      <c r="O8" s="1362"/>
      <c r="P8" s="1363"/>
    </row>
    <row r="9" spans="1:16" ht="24" customHeight="1" thickTop="1">
      <c r="A9" s="813" t="s">
        <v>618</v>
      </c>
      <c r="B9" s="1528" t="s">
        <v>617</v>
      </c>
      <c r="C9" s="1529"/>
      <c r="D9" s="1530"/>
      <c r="E9" s="838">
        <v>404972</v>
      </c>
      <c r="F9" s="1173">
        <v>4500</v>
      </c>
      <c r="G9" s="1105">
        <f>SUM(E9:F9)</f>
        <v>409472</v>
      </c>
      <c r="H9" s="838">
        <v>403481</v>
      </c>
      <c r="I9" s="838">
        <v>5000</v>
      </c>
      <c r="J9" s="839">
        <f>SUM(H9:I9)</f>
        <v>408481</v>
      </c>
      <c r="K9" s="857">
        <v>405124</v>
      </c>
      <c r="L9" s="840">
        <v>5000</v>
      </c>
      <c r="M9" s="841">
        <f>SUM(K9:L9)</f>
        <v>410124</v>
      </c>
      <c r="N9" s="840">
        <v>406941</v>
      </c>
      <c r="O9" s="840">
        <v>5000</v>
      </c>
      <c r="P9" s="841">
        <f>SUM(N9:O9)</f>
        <v>411941</v>
      </c>
    </row>
    <row r="10" spans="1:16" ht="16.149999999999999" customHeight="1">
      <c r="A10" s="814" t="s">
        <v>619</v>
      </c>
      <c r="B10" s="1509" t="s">
        <v>629</v>
      </c>
      <c r="C10" s="1486"/>
      <c r="D10" s="1487"/>
      <c r="E10" s="842">
        <v>78557</v>
      </c>
      <c r="F10" s="843">
        <v>11750</v>
      </c>
      <c r="G10" s="1105">
        <f t="shared" ref="G10:G22" si="0">SUM(E10:F10)</f>
        <v>90307</v>
      </c>
      <c r="H10" s="842">
        <v>80589</v>
      </c>
      <c r="I10" s="842">
        <v>0</v>
      </c>
      <c r="J10" s="839">
        <f t="shared" ref="J10:J22" si="1">SUM(H10:I10)</f>
        <v>80589</v>
      </c>
      <c r="K10" s="858">
        <v>78772</v>
      </c>
      <c r="L10" s="843">
        <v>0</v>
      </c>
      <c r="M10" s="841">
        <f t="shared" ref="M10:M22" si="2">SUM(K10:L10)</f>
        <v>78772</v>
      </c>
      <c r="N10" s="840">
        <v>78412</v>
      </c>
      <c r="O10" s="840">
        <v>0</v>
      </c>
      <c r="P10" s="841">
        <f t="shared" ref="P10:P22" si="3">SUM(N10:O10)</f>
        <v>78412</v>
      </c>
    </row>
    <row r="11" spans="1:16">
      <c r="A11" s="814" t="s">
        <v>520</v>
      </c>
      <c r="B11" s="1509" t="s">
        <v>630</v>
      </c>
      <c r="C11" s="1486"/>
      <c r="D11" s="1487"/>
      <c r="E11" s="1174">
        <v>206398</v>
      </c>
      <c r="F11" s="1174">
        <v>315435</v>
      </c>
      <c r="G11" s="1105">
        <f t="shared" si="0"/>
        <v>521833</v>
      </c>
      <c r="H11" s="844">
        <v>189440</v>
      </c>
      <c r="I11" s="844">
        <v>150450</v>
      </c>
      <c r="J11" s="839">
        <f t="shared" si="1"/>
        <v>339890</v>
      </c>
      <c r="K11" s="859">
        <v>158250</v>
      </c>
      <c r="L11" s="844">
        <v>5000</v>
      </c>
      <c r="M11" s="841">
        <f t="shared" si="2"/>
        <v>163250</v>
      </c>
      <c r="N11" s="840">
        <v>152932</v>
      </c>
      <c r="O11" s="840">
        <v>5000</v>
      </c>
      <c r="P11" s="841">
        <f t="shared" si="3"/>
        <v>157932</v>
      </c>
    </row>
    <row r="12" spans="1:16">
      <c r="A12" s="815" t="s">
        <v>620</v>
      </c>
      <c r="B12" s="1485" t="s">
        <v>631</v>
      </c>
      <c r="C12" s="1486"/>
      <c r="D12" s="1487"/>
      <c r="E12" s="1174">
        <v>55395</v>
      </c>
      <c r="F12" s="1174">
        <v>10900</v>
      </c>
      <c r="G12" s="1105">
        <f t="shared" si="0"/>
        <v>66295</v>
      </c>
      <c r="H12" s="844">
        <v>56137</v>
      </c>
      <c r="I12" s="844">
        <v>12000</v>
      </c>
      <c r="J12" s="839">
        <f t="shared" si="1"/>
        <v>68137</v>
      </c>
      <c r="K12" s="859">
        <v>55815</v>
      </c>
      <c r="L12" s="844">
        <v>0</v>
      </c>
      <c r="M12" s="841">
        <f t="shared" si="2"/>
        <v>55815</v>
      </c>
      <c r="N12" s="840">
        <v>55829</v>
      </c>
      <c r="O12" s="840">
        <v>0</v>
      </c>
      <c r="P12" s="841">
        <f t="shared" si="3"/>
        <v>55829</v>
      </c>
    </row>
    <row r="13" spans="1:16">
      <c r="A13" s="1344" t="s">
        <v>377</v>
      </c>
      <c r="B13" s="1531" t="s">
        <v>632</v>
      </c>
      <c r="C13" s="1507"/>
      <c r="D13" s="1508"/>
      <c r="E13" s="1345">
        <v>130561</v>
      </c>
      <c r="F13" s="1345">
        <v>823080</v>
      </c>
      <c r="G13" s="1346">
        <f t="shared" si="0"/>
        <v>953641</v>
      </c>
      <c r="H13" s="1347">
        <v>183795</v>
      </c>
      <c r="I13" s="1347">
        <v>548104</v>
      </c>
      <c r="J13" s="1348">
        <f t="shared" si="1"/>
        <v>731899</v>
      </c>
      <c r="K13" s="859">
        <v>141798</v>
      </c>
      <c r="L13" s="844">
        <v>0</v>
      </c>
      <c r="M13" s="841">
        <f t="shared" si="2"/>
        <v>141798</v>
      </c>
      <c r="N13" s="840">
        <v>141425</v>
      </c>
      <c r="O13" s="840">
        <v>0</v>
      </c>
      <c r="P13" s="841">
        <f t="shared" si="3"/>
        <v>141425</v>
      </c>
    </row>
    <row r="14" spans="1:16">
      <c r="A14" s="814" t="s">
        <v>621</v>
      </c>
      <c r="B14" s="1509" t="s">
        <v>633</v>
      </c>
      <c r="C14" s="1486"/>
      <c r="D14" s="1487"/>
      <c r="E14" s="1174">
        <v>182260</v>
      </c>
      <c r="F14" s="1174">
        <v>415210</v>
      </c>
      <c r="G14" s="1105">
        <f t="shared" si="0"/>
        <v>597470</v>
      </c>
      <c r="H14" s="844">
        <v>175438</v>
      </c>
      <c r="I14" s="844">
        <v>0</v>
      </c>
      <c r="J14" s="839">
        <f t="shared" si="1"/>
        <v>175438</v>
      </c>
      <c r="K14" s="859">
        <v>167805</v>
      </c>
      <c r="L14" s="844">
        <v>0</v>
      </c>
      <c r="M14" s="841">
        <f t="shared" si="2"/>
        <v>167805</v>
      </c>
      <c r="N14" s="840">
        <v>167100</v>
      </c>
      <c r="O14" s="840">
        <v>0</v>
      </c>
      <c r="P14" s="841">
        <f t="shared" si="3"/>
        <v>167100</v>
      </c>
    </row>
    <row r="15" spans="1:16">
      <c r="A15" s="1344" t="s">
        <v>379</v>
      </c>
      <c r="B15" s="1531" t="s">
        <v>380</v>
      </c>
      <c r="C15" s="1507"/>
      <c r="D15" s="1508"/>
      <c r="E15" s="1349">
        <v>225681</v>
      </c>
      <c r="F15" s="1349">
        <v>2112213</v>
      </c>
      <c r="G15" s="1346">
        <f t="shared" si="0"/>
        <v>2337894</v>
      </c>
      <c r="H15" s="1347">
        <v>211452</v>
      </c>
      <c r="I15" s="1347">
        <v>1200387</v>
      </c>
      <c r="J15" s="1348">
        <f t="shared" si="1"/>
        <v>1411839</v>
      </c>
      <c r="K15" s="859">
        <v>204579</v>
      </c>
      <c r="L15" s="844">
        <v>0</v>
      </c>
      <c r="M15" s="841">
        <f t="shared" si="2"/>
        <v>204579</v>
      </c>
      <c r="N15" s="840">
        <v>163711</v>
      </c>
      <c r="O15" s="840"/>
      <c r="P15" s="841">
        <f t="shared" si="3"/>
        <v>163711</v>
      </c>
    </row>
    <row r="16" spans="1:16">
      <c r="A16" s="1350" t="s">
        <v>622</v>
      </c>
      <c r="B16" s="1511" t="s">
        <v>634</v>
      </c>
      <c r="C16" s="1507"/>
      <c r="D16" s="1508"/>
      <c r="E16" s="1351">
        <v>1854192</v>
      </c>
      <c r="F16" s="1351">
        <v>35700</v>
      </c>
      <c r="G16" s="1346">
        <f t="shared" si="0"/>
        <v>1889892</v>
      </c>
      <c r="H16" s="1347">
        <v>1981938</v>
      </c>
      <c r="I16" s="1347">
        <v>90110</v>
      </c>
      <c r="J16" s="1348">
        <f t="shared" si="1"/>
        <v>2072048</v>
      </c>
      <c r="K16" s="859">
        <v>2021384</v>
      </c>
      <c r="L16" s="844">
        <v>0</v>
      </c>
      <c r="M16" s="841">
        <f t="shared" si="2"/>
        <v>2021384</v>
      </c>
      <c r="N16" s="840">
        <v>2109939</v>
      </c>
      <c r="O16" s="840"/>
      <c r="P16" s="841">
        <f t="shared" si="3"/>
        <v>2109939</v>
      </c>
    </row>
    <row r="17" spans="1:16">
      <c r="A17" s="1350" t="s">
        <v>623</v>
      </c>
      <c r="B17" s="1510" t="s">
        <v>635</v>
      </c>
      <c r="C17" s="1507"/>
      <c r="D17" s="1508"/>
      <c r="E17" s="1345">
        <v>106750</v>
      </c>
      <c r="F17" s="1345">
        <v>40000</v>
      </c>
      <c r="G17" s="1346">
        <f t="shared" si="0"/>
        <v>146750</v>
      </c>
      <c r="H17" s="1347">
        <v>105950</v>
      </c>
      <c r="I17" s="1347">
        <v>14000</v>
      </c>
      <c r="J17" s="1348">
        <f t="shared" si="1"/>
        <v>119950</v>
      </c>
      <c r="K17" s="859">
        <v>97220</v>
      </c>
      <c r="L17" s="844">
        <v>0</v>
      </c>
      <c r="M17" s="841">
        <f t="shared" si="2"/>
        <v>97220</v>
      </c>
      <c r="N17" s="840">
        <v>100540</v>
      </c>
      <c r="O17" s="840">
        <v>0</v>
      </c>
      <c r="P17" s="841">
        <f t="shared" si="3"/>
        <v>100540</v>
      </c>
    </row>
    <row r="18" spans="1:16">
      <c r="A18" s="815" t="s">
        <v>624</v>
      </c>
      <c r="B18" s="1485" t="s">
        <v>636</v>
      </c>
      <c r="C18" s="1486"/>
      <c r="D18" s="1487"/>
      <c r="E18" s="1174">
        <v>47544</v>
      </c>
      <c r="F18" s="1174">
        <v>16597</v>
      </c>
      <c r="G18" s="1105">
        <f t="shared" si="0"/>
        <v>64141</v>
      </c>
      <c r="H18" s="844">
        <v>46106</v>
      </c>
      <c r="I18" s="844">
        <v>30000</v>
      </c>
      <c r="J18" s="839">
        <f t="shared" si="1"/>
        <v>76106</v>
      </c>
      <c r="K18" s="859">
        <v>46111</v>
      </c>
      <c r="L18" s="844">
        <v>0</v>
      </c>
      <c r="M18" s="841">
        <f t="shared" si="2"/>
        <v>46111</v>
      </c>
      <c r="N18" s="840">
        <v>46111</v>
      </c>
      <c r="O18" s="840">
        <v>0</v>
      </c>
      <c r="P18" s="841">
        <f t="shared" si="3"/>
        <v>46111</v>
      </c>
    </row>
    <row r="19" spans="1:16">
      <c r="A19" s="1344" t="s">
        <v>625</v>
      </c>
      <c r="B19" s="1506" t="s">
        <v>637</v>
      </c>
      <c r="C19" s="1507"/>
      <c r="D19" s="1508"/>
      <c r="E19" s="1345">
        <v>164612</v>
      </c>
      <c r="F19" s="1345">
        <v>10000</v>
      </c>
      <c r="G19" s="1346">
        <f t="shared" si="0"/>
        <v>174612</v>
      </c>
      <c r="H19" s="1347">
        <v>63442</v>
      </c>
      <c r="I19" s="1347">
        <v>0</v>
      </c>
      <c r="J19" s="1348">
        <f t="shared" si="1"/>
        <v>63442</v>
      </c>
      <c r="K19" s="859">
        <v>42145</v>
      </c>
      <c r="L19" s="844">
        <v>0</v>
      </c>
      <c r="M19" s="841">
        <f t="shared" si="2"/>
        <v>42145</v>
      </c>
      <c r="N19" s="840">
        <v>42750</v>
      </c>
      <c r="O19" s="840">
        <v>0</v>
      </c>
      <c r="P19" s="841">
        <f t="shared" si="3"/>
        <v>42750</v>
      </c>
    </row>
    <row r="20" spans="1:16">
      <c r="A20" s="815" t="s">
        <v>626</v>
      </c>
      <c r="B20" s="1485" t="s">
        <v>638</v>
      </c>
      <c r="C20" s="1486"/>
      <c r="D20" s="1487"/>
      <c r="E20" s="1174">
        <v>21103</v>
      </c>
      <c r="F20" s="1174">
        <v>6600</v>
      </c>
      <c r="G20" s="1105">
        <f t="shared" si="0"/>
        <v>27703</v>
      </c>
      <c r="H20" s="844">
        <v>12229</v>
      </c>
      <c r="I20" s="844">
        <v>0</v>
      </c>
      <c r="J20" s="839">
        <f t="shared" si="1"/>
        <v>12229</v>
      </c>
      <c r="K20" s="859">
        <v>9765</v>
      </c>
      <c r="L20" s="844">
        <v>0</v>
      </c>
      <c r="M20" s="841">
        <f t="shared" si="2"/>
        <v>9765</v>
      </c>
      <c r="N20" s="840">
        <v>9490</v>
      </c>
      <c r="O20" s="840">
        <v>0</v>
      </c>
      <c r="P20" s="841">
        <f t="shared" si="3"/>
        <v>9490</v>
      </c>
    </row>
    <row r="21" spans="1:16">
      <c r="A21" s="815" t="s">
        <v>627</v>
      </c>
      <c r="B21" s="1485" t="s">
        <v>639</v>
      </c>
      <c r="C21" s="1486"/>
      <c r="D21" s="1487"/>
      <c r="E21" s="1174">
        <v>85538</v>
      </c>
      <c r="F21" s="1174">
        <v>0</v>
      </c>
      <c r="G21" s="1105">
        <f t="shared" si="0"/>
        <v>85538</v>
      </c>
      <c r="H21" s="844">
        <v>92109</v>
      </c>
      <c r="I21" s="844">
        <v>0</v>
      </c>
      <c r="J21" s="839">
        <f t="shared" si="1"/>
        <v>92109</v>
      </c>
      <c r="K21" s="859">
        <v>82779</v>
      </c>
      <c r="L21" s="844">
        <v>0</v>
      </c>
      <c r="M21" s="841">
        <f t="shared" si="2"/>
        <v>82779</v>
      </c>
      <c r="N21" s="840">
        <v>82779</v>
      </c>
      <c r="O21" s="840">
        <v>0</v>
      </c>
      <c r="P21" s="841">
        <f t="shared" si="3"/>
        <v>82779</v>
      </c>
    </row>
    <row r="22" spans="1:16" ht="15.75" thickBot="1">
      <c r="A22" s="816" t="s">
        <v>628</v>
      </c>
      <c r="B22" s="1525" t="s">
        <v>640</v>
      </c>
      <c r="C22" s="1526"/>
      <c r="D22" s="1527"/>
      <c r="E22" s="1175">
        <v>104946</v>
      </c>
      <c r="F22" s="1175">
        <v>0</v>
      </c>
      <c r="G22" s="1105">
        <f t="shared" si="0"/>
        <v>104946</v>
      </c>
      <c r="H22" s="845">
        <v>97169</v>
      </c>
      <c r="I22" s="845">
        <v>0</v>
      </c>
      <c r="J22" s="839">
        <f t="shared" si="1"/>
        <v>97169</v>
      </c>
      <c r="K22" s="860">
        <v>87369</v>
      </c>
      <c r="L22" s="845">
        <v>0</v>
      </c>
      <c r="M22" s="841">
        <f t="shared" si="2"/>
        <v>87369</v>
      </c>
      <c r="N22" s="846">
        <v>87719</v>
      </c>
      <c r="O22" s="846">
        <v>0</v>
      </c>
      <c r="P22" s="841">
        <f t="shared" si="3"/>
        <v>87719</v>
      </c>
    </row>
    <row r="23" spans="1:16" s="603" customFormat="1" ht="20.25" customHeight="1" thickBot="1">
      <c r="A23" s="1514" t="s">
        <v>376</v>
      </c>
      <c r="B23" s="1515"/>
      <c r="C23" s="1515"/>
      <c r="D23" s="1515"/>
      <c r="E23" s="1106">
        <f>SUM(E9:E22)</f>
        <v>3668509</v>
      </c>
      <c r="F23" s="1106">
        <f>SUM(F9:F22)</f>
        <v>3801985</v>
      </c>
      <c r="G23" s="1107">
        <f>SUM(E23:F23)</f>
        <v>7470494</v>
      </c>
      <c r="H23" s="847">
        <f t="shared" ref="H23:P23" si="4">SUM(H9:H22)</f>
        <v>3699275</v>
      </c>
      <c r="I23" s="847">
        <f t="shared" si="4"/>
        <v>2050051</v>
      </c>
      <c r="J23" s="848">
        <f t="shared" si="4"/>
        <v>5749326</v>
      </c>
      <c r="K23" s="861">
        <f t="shared" si="4"/>
        <v>3598916</v>
      </c>
      <c r="L23" s="847">
        <f t="shared" si="4"/>
        <v>10000</v>
      </c>
      <c r="M23" s="849">
        <f t="shared" si="4"/>
        <v>3608916</v>
      </c>
      <c r="N23" s="847">
        <f t="shared" si="4"/>
        <v>3645678</v>
      </c>
      <c r="O23" s="847">
        <f t="shared" si="4"/>
        <v>10000</v>
      </c>
      <c r="P23" s="849">
        <f t="shared" si="4"/>
        <v>3655678</v>
      </c>
    </row>
    <row r="24" spans="1:16" ht="15.75" thickBot="1">
      <c r="A24" s="817"/>
      <c r="B24" s="818"/>
      <c r="C24" s="818"/>
      <c r="D24" s="818"/>
      <c r="E24" s="1102"/>
      <c r="F24" s="1102"/>
      <c r="G24" s="1103"/>
      <c r="H24" s="811"/>
      <c r="I24" s="812"/>
      <c r="J24" s="830"/>
      <c r="K24" s="811"/>
      <c r="L24" s="812"/>
      <c r="M24" s="812"/>
      <c r="N24" s="811"/>
      <c r="O24" s="812"/>
      <c r="P24" s="812"/>
    </row>
    <row r="25" spans="1:16" s="603" customFormat="1">
      <c r="A25" s="834"/>
      <c r="B25" s="835" t="s">
        <v>93</v>
      </c>
      <c r="C25" s="836"/>
      <c r="D25" s="837"/>
      <c r="E25" s="1108"/>
      <c r="F25" s="1109"/>
      <c r="G25" s="1110">
        <f>SUM(G26:G31)</f>
        <v>136183</v>
      </c>
      <c r="H25" s="396"/>
      <c r="I25" s="396"/>
      <c r="J25" s="387">
        <f>SUM(J26:J31)</f>
        <v>672496</v>
      </c>
      <c r="K25" s="396"/>
      <c r="L25" s="396"/>
      <c r="M25" s="387">
        <f>SUM(M26:M31)</f>
        <v>110515</v>
      </c>
      <c r="N25" s="396"/>
      <c r="O25" s="396"/>
      <c r="P25" s="387">
        <f>SUM(P26:P31)</f>
        <v>106836</v>
      </c>
    </row>
    <row r="26" spans="1:16">
      <c r="A26" s="819" t="s">
        <v>520</v>
      </c>
      <c r="B26" s="820" t="s">
        <v>521</v>
      </c>
      <c r="C26" s="821"/>
      <c r="D26" s="822"/>
      <c r="E26" s="1111"/>
      <c r="F26" s="1112"/>
      <c r="G26" s="1113">
        <v>13625</v>
      </c>
      <c r="H26" s="850"/>
      <c r="I26" s="850"/>
      <c r="J26" s="851">
        <v>3700</v>
      </c>
      <c r="K26" s="850"/>
      <c r="L26" s="850"/>
      <c r="M26" s="852">
        <v>4078</v>
      </c>
      <c r="N26" s="850"/>
      <c r="O26" s="850"/>
      <c r="P26" s="852">
        <v>4496</v>
      </c>
    </row>
    <row r="27" spans="1:16">
      <c r="A27" s="1287">
        <v>40944</v>
      </c>
      <c r="B27" s="820" t="s">
        <v>378</v>
      </c>
      <c r="C27" s="821"/>
      <c r="D27" s="822"/>
      <c r="E27" s="1111"/>
      <c r="F27" s="1112"/>
      <c r="G27" s="1113">
        <v>3367</v>
      </c>
      <c r="H27" s="850"/>
      <c r="I27" s="850"/>
      <c r="J27" s="851">
        <v>3367</v>
      </c>
      <c r="K27" s="850"/>
      <c r="L27" s="850"/>
      <c r="M27" s="852">
        <v>3367</v>
      </c>
      <c r="N27" s="850"/>
      <c r="O27" s="850"/>
      <c r="P27" s="852">
        <f>SUM(N27:O27)</f>
        <v>0</v>
      </c>
    </row>
    <row r="28" spans="1:16">
      <c r="A28" s="1287">
        <v>41095</v>
      </c>
      <c r="B28" s="1518" t="s">
        <v>802</v>
      </c>
      <c r="C28" s="1519"/>
      <c r="D28" s="1520"/>
      <c r="E28" s="1111"/>
      <c r="F28" s="1112"/>
      <c r="G28" s="1113"/>
      <c r="H28" s="850"/>
      <c r="I28" s="850"/>
      <c r="J28" s="851">
        <v>283860</v>
      </c>
      <c r="K28" s="850"/>
      <c r="L28" s="850"/>
      <c r="M28" s="852">
        <v>0</v>
      </c>
      <c r="N28" s="1286"/>
      <c r="O28" s="850"/>
      <c r="P28" s="852">
        <v>0</v>
      </c>
    </row>
    <row r="29" spans="1:16">
      <c r="A29" s="819" t="s">
        <v>621</v>
      </c>
      <c r="B29" s="1518" t="s">
        <v>801</v>
      </c>
      <c r="C29" s="1519"/>
      <c r="D29" s="1520"/>
      <c r="E29" s="1111"/>
      <c r="F29" s="1112"/>
      <c r="G29" s="1113"/>
      <c r="H29" s="850"/>
      <c r="I29" s="850"/>
      <c r="J29" s="851">
        <v>278160</v>
      </c>
      <c r="K29" s="850"/>
      <c r="L29" s="850"/>
      <c r="M29" s="852">
        <v>0</v>
      </c>
      <c r="N29" s="1286"/>
      <c r="O29" s="850"/>
      <c r="P29" s="852">
        <v>0</v>
      </c>
    </row>
    <row r="30" spans="1:16">
      <c r="A30" s="819" t="s">
        <v>379</v>
      </c>
      <c r="B30" s="823" t="s">
        <v>380</v>
      </c>
      <c r="C30" s="824"/>
      <c r="D30" s="825"/>
      <c r="E30" s="1111"/>
      <c r="F30" s="1112"/>
      <c r="G30" s="1113">
        <v>76858</v>
      </c>
      <c r="H30" s="850"/>
      <c r="I30" s="850"/>
      <c r="J30" s="851">
        <v>79200</v>
      </c>
      <c r="K30" s="850"/>
      <c r="L30" s="850"/>
      <c r="M30" s="852">
        <v>78170</v>
      </c>
      <c r="N30" s="1277"/>
      <c r="O30" s="850"/>
      <c r="P30" s="852">
        <v>77140</v>
      </c>
    </row>
    <row r="31" spans="1:16" ht="15.75" thickBot="1">
      <c r="A31" s="826" t="s">
        <v>292</v>
      </c>
      <c r="B31" s="827" t="s">
        <v>293</v>
      </c>
      <c r="C31" s="828"/>
      <c r="D31" s="829"/>
      <c r="E31" s="1114"/>
      <c r="F31" s="1115"/>
      <c r="G31" s="1116">
        <v>42333</v>
      </c>
      <c r="H31" s="853"/>
      <c r="I31" s="853"/>
      <c r="J31" s="851">
        <v>24209</v>
      </c>
      <c r="K31" s="853"/>
      <c r="L31" s="853"/>
      <c r="M31" s="852">
        <v>24900</v>
      </c>
      <c r="N31" s="1278"/>
      <c r="O31" s="853"/>
      <c r="P31" s="1279">
        <v>25200</v>
      </c>
    </row>
    <row r="32" spans="1:16" ht="15.75" thickBot="1">
      <c r="A32" s="1516"/>
      <c r="B32" s="1517"/>
      <c r="C32" s="1517"/>
      <c r="D32" s="1517"/>
      <c r="E32" s="1517"/>
      <c r="F32" s="1517"/>
      <c r="G32" s="1517"/>
      <c r="H32" s="1517"/>
      <c r="I32" s="1517"/>
      <c r="J32" s="1517"/>
      <c r="K32" s="1517"/>
      <c r="L32" s="1517"/>
      <c r="M32" s="1517"/>
      <c r="N32" s="812"/>
      <c r="O32" s="812"/>
      <c r="P32" s="812"/>
    </row>
    <row r="33" spans="1:16" s="603" customFormat="1" ht="15.75" thickBot="1">
      <c r="A33" s="832" t="s">
        <v>381</v>
      </c>
      <c r="B33" s="833"/>
      <c r="C33" s="833"/>
      <c r="D33" s="1104"/>
      <c r="E33" s="1117"/>
      <c r="F33" s="1118"/>
      <c r="G33" s="1119">
        <f>SUM(G23,G25)</f>
        <v>7606677</v>
      </c>
      <c r="H33" s="854">
        <f t="shared" ref="H33:P33" si="5">SUM(H23,H25)</f>
        <v>3699275</v>
      </c>
      <c r="I33" s="854">
        <f t="shared" si="5"/>
        <v>2050051</v>
      </c>
      <c r="J33" s="855">
        <f t="shared" si="5"/>
        <v>6421822</v>
      </c>
      <c r="K33" s="854">
        <f t="shared" si="5"/>
        <v>3598916</v>
      </c>
      <c r="L33" s="854">
        <f t="shared" si="5"/>
        <v>10000</v>
      </c>
      <c r="M33" s="855">
        <f t="shared" si="5"/>
        <v>3719431</v>
      </c>
      <c r="N33" s="854">
        <f t="shared" si="5"/>
        <v>3645678</v>
      </c>
      <c r="O33" s="854">
        <f t="shared" si="5"/>
        <v>10000</v>
      </c>
      <c r="P33" s="855">
        <f t="shared" si="5"/>
        <v>3762514</v>
      </c>
    </row>
    <row r="34" spans="1:16" ht="17.45" customHeight="1">
      <c r="A34" s="1512" t="s">
        <v>818</v>
      </c>
      <c r="B34" s="1513"/>
      <c r="C34" s="1513"/>
      <c r="D34" s="1513"/>
      <c r="E34" s="1513"/>
      <c r="F34" s="1513"/>
      <c r="G34" s="1101"/>
      <c r="H34" s="565"/>
      <c r="I34" s="170"/>
      <c r="J34" s="170"/>
      <c r="K34" s="565"/>
      <c r="L34" s="170"/>
      <c r="M34" s="170"/>
      <c r="N34" s="569"/>
      <c r="O34" s="171"/>
      <c r="P34" s="171"/>
    </row>
    <row r="35" spans="1:16" ht="15.6" customHeight="1">
      <c r="A35" s="1532" t="s">
        <v>819</v>
      </c>
      <c r="B35" s="1533"/>
      <c r="C35" s="1533"/>
      <c r="D35" s="1533"/>
      <c r="E35" s="1533"/>
      <c r="F35" s="1533"/>
      <c r="G35" s="1101"/>
      <c r="H35" s="565"/>
      <c r="I35" s="170"/>
      <c r="J35" s="170"/>
      <c r="K35" s="565"/>
      <c r="L35" s="170"/>
      <c r="M35" s="170"/>
      <c r="N35" s="569"/>
      <c r="O35" s="171"/>
      <c r="P35" s="171"/>
    </row>
    <row r="36" spans="1:16" ht="13.15" customHeight="1">
      <c r="A36" s="1522" t="s">
        <v>820</v>
      </c>
      <c r="B36" s="1523"/>
      <c r="C36" s="1523"/>
      <c r="D36" s="1523"/>
      <c r="E36" s="1523"/>
      <c r="F36" s="1523"/>
      <c r="G36" s="1523"/>
      <c r="H36" s="1524"/>
      <c r="I36" s="1524"/>
      <c r="J36" s="1524"/>
      <c r="K36" s="568"/>
      <c r="L36" s="316"/>
      <c r="M36" s="316"/>
      <c r="N36" s="570"/>
      <c r="O36" s="111"/>
      <c r="P36" s="111"/>
    </row>
    <row r="37" spans="1:16" ht="15.6" customHeight="1">
      <c r="A37" s="1052"/>
      <c r="B37" s="1288"/>
      <c r="C37" s="1288"/>
      <c r="D37" s="1288"/>
      <c r="E37" s="1288"/>
      <c r="F37" s="1288"/>
      <c r="G37" s="1288"/>
      <c r="H37" s="1289"/>
      <c r="I37" s="1289"/>
      <c r="J37" s="1289"/>
      <c r="K37" s="568"/>
      <c r="L37" s="316"/>
      <c r="M37" s="316"/>
      <c r="N37" s="570"/>
      <c r="O37" s="111"/>
      <c r="P37" s="111"/>
    </row>
    <row r="38" spans="1:16" ht="28.9" customHeight="1">
      <c r="A38" s="1522" t="s">
        <v>806</v>
      </c>
      <c r="B38" s="1533"/>
      <c r="C38" s="1533"/>
      <c r="D38" s="1533"/>
      <c r="E38" s="1533"/>
      <c r="F38" s="1533"/>
      <c r="G38" s="1533"/>
      <c r="H38" s="1533"/>
      <c r="I38" s="1533"/>
      <c r="J38" s="1289"/>
      <c r="K38" s="568"/>
      <c r="L38" s="316"/>
      <c r="M38" s="316"/>
      <c r="N38" s="571" t="s">
        <v>798</v>
      </c>
      <c r="O38" s="137"/>
      <c r="P38" s="137"/>
    </row>
    <row r="39" spans="1:16" ht="20.45" customHeight="1">
      <c r="A39" s="1535" t="s">
        <v>821</v>
      </c>
      <c r="B39" s="1535"/>
      <c r="C39" s="1535"/>
      <c r="D39" s="1535"/>
      <c r="E39" s="135"/>
      <c r="F39" s="135"/>
      <c r="G39" s="1271"/>
      <c r="H39" s="566"/>
      <c r="I39" s="138"/>
      <c r="J39" s="831"/>
      <c r="K39" s="566"/>
      <c r="L39" s="138"/>
      <c r="M39" s="138"/>
      <c r="N39" s="571"/>
      <c r="O39" s="1282" t="s">
        <v>799</v>
      </c>
      <c r="P39" s="1282"/>
    </row>
    <row r="40" spans="1:16" ht="20.45" customHeight="1">
      <c r="A40" s="1522"/>
      <c r="B40" s="1533"/>
      <c r="C40" s="1533"/>
      <c r="D40" s="1533"/>
      <c r="E40" s="1533"/>
      <c r="F40" s="1533"/>
      <c r="G40" s="1533"/>
      <c r="H40" s="1533"/>
      <c r="I40" s="1533"/>
      <c r="J40" s="925"/>
      <c r="K40" s="567"/>
      <c r="L40" s="136"/>
      <c r="M40" s="136"/>
      <c r="N40" s="571"/>
      <c r="O40" s="1282"/>
      <c r="P40" s="1282"/>
    </row>
    <row r="41" spans="1:16" ht="25.5" customHeight="1">
      <c r="G41" s="1276"/>
      <c r="H41" s="1534"/>
      <c r="I41" s="1533"/>
    </row>
    <row r="42" spans="1:16" ht="25.15" customHeight="1">
      <c r="A42" s="1533"/>
      <c r="B42" s="1533"/>
      <c r="D42" s="603"/>
      <c r="G42" s="1276"/>
      <c r="H42" s="1275"/>
      <c r="I42" s="603"/>
    </row>
    <row r="43" spans="1:16">
      <c r="A43" s="603"/>
      <c r="D43" s="603"/>
      <c r="G43" s="1276"/>
      <c r="H43" s="1521"/>
      <c r="I43" s="1416"/>
      <c r="J43" s="1416"/>
    </row>
    <row r="44" spans="1:16">
      <c r="D44" s="603"/>
      <c r="G44" s="1276"/>
    </row>
    <row r="45" spans="1:16">
      <c r="D45" s="603"/>
      <c r="G45" s="1276"/>
    </row>
    <row r="46" spans="1:16">
      <c r="D46" s="603"/>
      <c r="G46" s="1276"/>
    </row>
    <row r="47" spans="1:16">
      <c r="C47" s="603"/>
      <c r="D47" s="1274"/>
    </row>
  </sheetData>
  <mergeCells count="43">
    <mergeCell ref="A42:B42"/>
    <mergeCell ref="H41:I41"/>
    <mergeCell ref="A40:I40"/>
    <mergeCell ref="A38:I38"/>
    <mergeCell ref="A39:D39"/>
    <mergeCell ref="H43:J43"/>
    <mergeCell ref="A36:J36"/>
    <mergeCell ref="B22:D22"/>
    <mergeCell ref="B9:D9"/>
    <mergeCell ref="B10:D10"/>
    <mergeCell ref="B11:D11"/>
    <mergeCell ref="B12:D12"/>
    <mergeCell ref="B13:D13"/>
    <mergeCell ref="A35:F35"/>
    <mergeCell ref="B15:D15"/>
    <mergeCell ref="B17:D17"/>
    <mergeCell ref="B18:D18"/>
    <mergeCell ref="B16:D16"/>
    <mergeCell ref="A34:F34"/>
    <mergeCell ref="A23:D23"/>
    <mergeCell ref="A32:M32"/>
    <mergeCell ref="B29:D29"/>
    <mergeCell ref="B28:D28"/>
    <mergeCell ref="K8:M8"/>
    <mergeCell ref="B21:D21"/>
    <mergeCell ref="A4:D5"/>
    <mergeCell ref="E5:G6"/>
    <mergeCell ref="E8:G8"/>
    <mergeCell ref="A6:A8"/>
    <mergeCell ref="B6:D8"/>
    <mergeCell ref="B19:D19"/>
    <mergeCell ref="B20:D20"/>
    <mergeCell ref="B14:D14"/>
    <mergeCell ref="N8:P8"/>
    <mergeCell ref="H5:J6"/>
    <mergeCell ref="K5:M6"/>
    <mergeCell ref="N5:P6"/>
    <mergeCell ref="A3:P3"/>
    <mergeCell ref="H4:J4"/>
    <mergeCell ref="K4:M4"/>
    <mergeCell ref="N4:P4"/>
    <mergeCell ref="E4:G4"/>
    <mergeCell ref="H8:J8"/>
  </mergeCells>
  <phoneticPr fontId="56" type="noConversion"/>
  <pageMargins left="0.25" right="0.25" top="0.75" bottom="0.75" header="0.3" footer="0.3"/>
  <pageSetup paperSize="9" scale="71" orientation="landscape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opLeftCell="B31" zoomScaleSheetLayoutView="100" workbookViewId="0">
      <selection activeCell="N12" sqref="N12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6" width="10.7109375" customWidth="1"/>
    <col min="7" max="7" width="11.85546875" customWidth="1"/>
    <col min="8" max="8" width="11.85546875" style="561" customWidth="1"/>
    <col min="9" max="9" width="10.85546875" customWidth="1"/>
    <col min="10" max="10" width="11.28515625" style="603" customWidth="1"/>
    <col min="11" max="11" width="10.7109375" style="561" customWidth="1"/>
    <col min="12" max="13" width="10.7109375" customWidth="1"/>
    <col min="14" max="14" width="12" style="561" customWidth="1"/>
    <col min="15" max="16" width="10.7109375" customWidth="1"/>
  </cols>
  <sheetData>
    <row r="1" spans="1:16" ht="18.75">
      <c r="A1" s="2" t="s">
        <v>434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692</v>
      </c>
      <c r="F4" s="1398"/>
      <c r="G4" s="1399"/>
      <c r="H4" s="1402" t="s">
        <v>660</v>
      </c>
      <c r="I4" s="1398"/>
      <c r="J4" s="1399"/>
      <c r="K4" s="1397" t="s">
        <v>659</v>
      </c>
      <c r="L4" s="1398"/>
      <c r="M4" s="1399"/>
      <c r="N4" s="1400" t="s">
        <v>661</v>
      </c>
      <c r="O4" s="1400"/>
      <c r="P4" s="1401"/>
    </row>
    <row r="5" spans="1:16" ht="15.6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79" t="s">
        <v>658</v>
      </c>
      <c r="L5" s="1356"/>
      <c r="M5" s="1357"/>
      <c r="N5" s="1380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9"/>
      <c r="L6" s="1359"/>
      <c r="M6" s="1360"/>
      <c r="N6" s="1381"/>
      <c r="O6" s="1359"/>
      <c r="P6" s="1360"/>
    </row>
    <row r="7" spans="1:16" ht="32.2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1" t="s">
        <v>655</v>
      </c>
      <c r="L7" s="592" t="s">
        <v>656</v>
      </c>
      <c r="M7" s="593" t="s">
        <v>657</v>
      </c>
      <c r="N7" s="591" t="s">
        <v>655</v>
      </c>
      <c r="O7" s="592" t="s">
        <v>656</v>
      </c>
      <c r="P7" s="593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373" t="s">
        <v>8</v>
      </c>
      <c r="I8" s="1362"/>
      <c r="J8" s="1363"/>
      <c r="K8" s="1373" t="s">
        <v>8</v>
      </c>
      <c r="L8" s="1362"/>
      <c r="M8" s="1363"/>
      <c r="N8" s="1373" t="s">
        <v>8</v>
      </c>
      <c r="O8" s="1362"/>
      <c r="P8" s="1363"/>
    </row>
    <row r="9" spans="1:16" ht="17.25" thickTop="1" thickBot="1">
      <c r="A9" s="1388" t="s">
        <v>16</v>
      </c>
      <c r="B9" s="1389"/>
      <c r="C9" s="1389"/>
      <c r="D9" s="1390"/>
      <c r="E9" s="646">
        <f t="shared" ref="E9:M9" si="0">SUM(E10,E20,E29,E32)</f>
        <v>78557</v>
      </c>
      <c r="F9" s="279">
        <f t="shared" si="0"/>
        <v>11750</v>
      </c>
      <c r="G9" s="1128">
        <f t="shared" si="0"/>
        <v>90307</v>
      </c>
      <c r="H9" s="646">
        <f>SUM(H10,H20,H29,H32)</f>
        <v>80589</v>
      </c>
      <c r="I9" s="318">
        <f t="shared" si="0"/>
        <v>0</v>
      </c>
      <c r="J9" s="620">
        <f t="shared" si="0"/>
        <v>80589</v>
      </c>
      <c r="K9" s="1253">
        <f>SUM(K10,K20,K32)</f>
        <v>78772</v>
      </c>
      <c r="L9" s="279">
        <f t="shared" si="0"/>
        <v>0</v>
      </c>
      <c r="M9" s="213">
        <f t="shared" si="0"/>
        <v>78772</v>
      </c>
      <c r="N9" s="279">
        <f>SUM(N20,N10,N29,N32)</f>
        <v>78412</v>
      </c>
      <c r="O9" s="279"/>
      <c r="P9" s="262">
        <f>SUM(N9:O9)</f>
        <v>78412</v>
      </c>
    </row>
    <row r="10" spans="1:16" ht="15.75" thickTop="1">
      <c r="A10" s="359" t="s">
        <v>435</v>
      </c>
      <c r="B10" s="1391" t="s">
        <v>436</v>
      </c>
      <c r="C10" s="1391"/>
      <c r="D10" s="1392"/>
      <c r="E10" s="644">
        <f>SUM(E11:E12)</f>
        <v>31719</v>
      </c>
      <c r="F10" s="280"/>
      <c r="G10" s="1129">
        <f>SUM(G11:G12)</f>
        <v>31719</v>
      </c>
      <c r="H10" s="644">
        <f>SUM(H11:H12)</f>
        <v>33294</v>
      </c>
      <c r="I10" s="319">
        <f>SUM(I11:I12)</f>
        <v>0</v>
      </c>
      <c r="J10" s="261">
        <f>SUM(J11:J12)</f>
        <v>33294</v>
      </c>
      <c r="K10" s="1254">
        <f>SUM(K12,K11)</f>
        <v>31472</v>
      </c>
      <c r="L10" s="280"/>
      <c r="M10" s="214">
        <f>SUM(K10:L10)</f>
        <v>31472</v>
      </c>
      <c r="N10" s="280">
        <f>SUM(N11:N12)</f>
        <v>31112</v>
      </c>
      <c r="O10" s="280"/>
      <c r="P10" s="277">
        <f>SUM(N10:O10)</f>
        <v>31112</v>
      </c>
    </row>
    <row r="11" spans="1:16" ht="19.149999999999999" customHeight="1">
      <c r="A11" s="373" t="s">
        <v>437</v>
      </c>
      <c r="B11" s="151"/>
      <c r="C11" s="32">
        <v>1</v>
      </c>
      <c r="D11" s="176" t="s">
        <v>438</v>
      </c>
      <c r="E11" s="897">
        <v>5000</v>
      </c>
      <c r="F11" s="874"/>
      <c r="G11" s="898">
        <f>SUM(E11:F11)</f>
        <v>5000</v>
      </c>
      <c r="H11" s="208">
        <v>6000</v>
      </c>
      <c r="I11" s="288"/>
      <c r="J11" s="621">
        <f>SUM(H11:I11)</f>
        <v>6000</v>
      </c>
      <c r="K11" s="1255">
        <v>6000</v>
      </c>
      <c r="L11" s="308"/>
      <c r="M11" s="606">
        <f>SUM(K11:L11)</f>
        <v>6000</v>
      </c>
      <c r="N11" s="312">
        <v>6000</v>
      </c>
      <c r="O11" s="312"/>
      <c r="P11" s="307">
        <f>SUM(N11:O11)</f>
        <v>6000</v>
      </c>
    </row>
    <row r="12" spans="1:16" ht="17.45" customHeight="1">
      <c r="A12" s="374" t="s">
        <v>439</v>
      </c>
      <c r="B12" s="152"/>
      <c r="C12" s="143" t="s">
        <v>440</v>
      </c>
      <c r="D12" s="176" t="s">
        <v>441</v>
      </c>
      <c r="E12" s="897">
        <f>SUM(E13:E19)</f>
        <v>26719</v>
      </c>
      <c r="F12" s="875"/>
      <c r="G12" s="898">
        <f>SUM(G13:G19)</f>
        <v>26719</v>
      </c>
      <c r="H12" s="208">
        <f>SUM(H13:H19)</f>
        <v>27294</v>
      </c>
      <c r="I12" s="288">
        <f>SUM(I13:I19)</f>
        <v>0</v>
      </c>
      <c r="J12" s="621">
        <f>SUM(J13:J19)</f>
        <v>27294</v>
      </c>
      <c r="K12" s="1256">
        <f>SUM(K13:K19)</f>
        <v>25472</v>
      </c>
      <c r="L12" s="309"/>
      <c r="M12" s="607">
        <f>SUM(K12:L12)</f>
        <v>25472</v>
      </c>
      <c r="N12" s="288">
        <f>SUM(N13:N19)</f>
        <v>25112</v>
      </c>
      <c r="O12" s="288"/>
      <c r="P12" s="178">
        <f>SUM(N12:O12)</f>
        <v>25112</v>
      </c>
    </row>
    <row r="13" spans="1:16" ht="29.45" customHeight="1">
      <c r="A13" s="375"/>
      <c r="B13" s="41" t="s">
        <v>25</v>
      </c>
      <c r="C13" s="41" t="s">
        <v>10</v>
      </c>
      <c r="D13" s="35" t="s">
        <v>518</v>
      </c>
      <c r="E13" s="720">
        <v>21552</v>
      </c>
      <c r="F13" s="869"/>
      <c r="G13" s="896">
        <f t="shared" ref="G13:G19" si="1">SUM(E13:F13)</f>
        <v>21552</v>
      </c>
      <c r="H13" s="306">
        <v>21825</v>
      </c>
      <c r="I13" s="286"/>
      <c r="J13" s="622">
        <f>SUM(H13:I13)</f>
        <v>21825</v>
      </c>
      <c r="K13" s="1257">
        <v>21825</v>
      </c>
      <c r="L13" s="283"/>
      <c r="M13" s="549">
        <f>SUM(K13:L13)</f>
        <v>21825</v>
      </c>
      <c r="N13" s="286">
        <v>21825</v>
      </c>
      <c r="O13" s="286"/>
      <c r="P13" s="180">
        <f>SUM(N13:O13)</f>
        <v>21825</v>
      </c>
    </row>
    <row r="14" spans="1:16">
      <c r="A14" s="375"/>
      <c r="B14" s="41" t="s">
        <v>25</v>
      </c>
      <c r="C14" s="41" t="s">
        <v>243</v>
      </c>
      <c r="D14" s="36" t="s">
        <v>13</v>
      </c>
      <c r="E14" s="720">
        <v>159</v>
      </c>
      <c r="F14" s="869"/>
      <c r="G14" s="896">
        <f t="shared" si="1"/>
        <v>159</v>
      </c>
      <c r="H14" s="306">
        <v>161</v>
      </c>
      <c r="I14" s="286"/>
      <c r="J14" s="622">
        <f t="shared" ref="J14:J19" si="2">SUM(H14:I14)</f>
        <v>161</v>
      </c>
      <c r="K14" s="1257">
        <v>161</v>
      </c>
      <c r="L14" s="283"/>
      <c r="M14" s="549">
        <f t="shared" ref="M14:M19" si="3">SUM(K14:L14)</f>
        <v>161</v>
      </c>
      <c r="N14" s="286">
        <v>161</v>
      </c>
      <c r="O14" s="286"/>
      <c r="P14" s="180">
        <f t="shared" ref="P14:P19" si="4">SUM(N14:O14)</f>
        <v>161</v>
      </c>
    </row>
    <row r="15" spans="1:16">
      <c r="A15" s="375"/>
      <c r="B15" s="41" t="s">
        <v>25</v>
      </c>
      <c r="C15" s="41" t="s">
        <v>244</v>
      </c>
      <c r="D15" s="36" t="s">
        <v>442</v>
      </c>
      <c r="E15" s="720">
        <v>1046</v>
      </c>
      <c r="F15" s="869"/>
      <c r="G15" s="896">
        <f t="shared" si="1"/>
        <v>1046</v>
      </c>
      <c r="H15" s="306">
        <v>1046</v>
      </c>
      <c r="I15" s="286"/>
      <c r="J15" s="622">
        <f t="shared" si="2"/>
        <v>1046</v>
      </c>
      <c r="K15" s="1257">
        <v>1046</v>
      </c>
      <c r="L15" s="283"/>
      <c r="M15" s="549">
        <f t="shared" si="3"/>
        <v>1046</v>
      </c>
      <c r="N15" s="286">
        <v>1046</v>
      </c>
      <c r="O15" s="286"/>
      <c r="P15" s="180">
        <f t="shared" si="4"/>
        <v>1046</v>
      </c>
    </row>
    <row r="16" spans="1:16" ht="27" customHeight="1">
      <c r="A16" s="375"/>
      <c r="B16" s="41" t="s">
        <v>25</v>
      </c>
      <c r="C16" s="41" t="s">
        <v>402</v>
      </c>
      <c r="D16" s="35" t="s">
        <v>396</v>
      </c>
      <c r="E16" s="895">
        <v>30</v>
      </c>
      <c r="F16" s="869"/>
      <c r="G16" s="896">
        <f t="shared" si="1"/>
        <v>30</v>
      </c>
      <c r="H16" s="306">
        <v>30</v>
      </c>
      <c r="I16" s="286"/>
      <c r="J16" s="622">
        <f t="shared" si="2"/>
        <v>30</v>
      </c>
      <c r="K16" s="1257">
        <v>30</v>
      </c>
      <c r="L16" s="283"/>
      <c r="M16" s="549">
        <f t="shared" si="3"/>
        <v>30</v>
      </c>
      <c r="N16" s="286">
        <v>30</v>
      </c>
      <c r="O16" s="286"/>
      <c r="P16" s="180">
        <f t="shared" si="4"/>
        <v>30</v>
      </c>
    </row>
    <row r="17" spans="1:16" ht="42.75" customHeight="1">
      <c r="A17" s="376"/>
      <c r="B17" s="103" t="s">
        <v>25</v>
      </c>
      <c r="C17" s="95" t="s">
        <v>727</v>
      </c>
      <c r="D17" s="256" t="s">
        <v>728</v>
      </c>
      <c r="E17" s="895">
        <v>100</v>
      </c>
      <c r="F17" s="876"/>
      <c r="G17" s="896">
        <f t="shared" si="1"/>
        <v>100</v>
      </c>
      <c r="H17" s="642">
        <v>2000</v>
      </c>
      <c r="I17" s="287"/>
      <c r="J17" s="622">
        <f t="shared" si="2"/>
        <v>2000</v>
      </c>
      <c r="K17" s="1258">
        <v>2050</v>
      </c>
      <c r="L17" s="310"/>
      <c r="M17" s="549">
        <f t="shared" si="3"/>
        <v>2050</v>
      </c>
      <c r="N17" s="286">
        <v>2050</v>
      </c>
      <c r="O17" s="286"/>
      <c r="P17" s="180">
        <f t="shared" si="4"/>
        <v>2050</v>
      </c>
    </row>
    <row r="18" spans="1:16" ht="28.5" customHeight="1">
      <c r="A18" s="376"/>
      <c r="B18" s="103" t="s">
        <v>25</v>
      </c>
      <c r="C18" s="103" t="s">
        <v>443</v>
      </c>
      <c r="D18" s="175" t="s">
        <v>592</v>
      </c>
      <c r="E18" s="895">
        <v>1600</v>
      </c>
      <c r="F18" s="876"/>
      <c r="G18" s="896">
        <f t="shared" si="1"/>
        <v>1600</v>
      </c>
      <c r="H18" s="642">
        <v>0</v>
      </c>
      <c r="I18" s="287"/>
      <c r="J18" s="622">
        <f t="shared" si="2"/>
        <v>0</v>
      </c>
      <c r="K18" s="1258"/>
      <c r="L18" s="310"/>
      <c r="M18" s="549">
        <f t="shared" si="3"/>
        <v>0</v>
      </c>
      <c r="N18" s="286">
        <v>0</v>
      </c>
      <c r="O18" s="286"/>
      <c r="P18" s="180">
        <f t="shared" si="4"/>
        <v>0</v>
      </c>
    </row>
    <row r="19" spans="1:16" ht="28.15" customHeight="1">
      <c r="A19" s="375"/>
      <c r="B19" s="41" t="s">
        <v>25</v>
      </c>
      <c r="C19" s="41" t="s">
        <v>444</v>
      </c>
      <c r="D19" s="28" t="s">
        <v>586</v>
      </c>
      <c r="E19" s="720">
        <v>2232</v>
      </c>
      <c r="F19" s="869"/>
      <c r="G19" s="896">
        <f t="shared" si="1"/>
        <v>2232</v>
      </c>
      <c r="H19" s="306">
        <v>2232</v>
      </c>
      <c r="I19" s="286"/>
      <c r="J19" s="622">
        <f t="shared" si="2"/>
        <v>2232</v>
      </c>
      <c r="K19" s="1257">
        <v>360</v>
      </c>
      <c r="L19" s="283"/>
      <c r="M19" s="549">
        <f t="shared" si="3"/>
        <v>360</v>
      </c>
      <c r="N19" s="286">
        <v>0</v>
      </c>
      <c r="O19" s="286"/>
      <c r="P19" s="180">
        <f t="shared" si="4"/>
        <v>0</v>
      </c>
    </row>
    <row r="20" spans="1:16">
      <c r="A20" s="293" t="s">
        <v>445</v>
      </c>
      <c r="B20" s="1393" t="s">
        <v>446</v>
      </c>
      <c r="C20" s="1393"/>
      <c r="D20" s="1394"/>
      <c r="E20" s="189">
        <f t="shared" ref="E20:N20" si="5">SUM(E21:E28)</f>
        <v>41848</v>
      </c>
      <c r="F20" s="284">
        <f t="shared" si="5"/>
        <v>6750</v>
      </c>
      <c r="G20" s="894">
        <f t="shared" si="5"/>
        <v>48598</v>
      </c>
      <c r="H20" s="189">
        <f t="shared" si="5"/>
        <v>43295</v>
      </c>
      <c r="I20" s="284">
        <f t="shared" si="5"/>
        <v>0</v>
      </c>
      <c r="J20" s="179">
        <f t="shared" si="5"/>
        <v>43295</v>
      </c>
      <c r="K20" s="326">
        <f t="shared" si="5"/>
        <v>43300</v>
      </c>
      <c r="L20" s="284">
        <f t="shared" si="5"/>
        <v>0</v>
      </c>
      <c r="M20" s="218">
        <f t="shared" si="5"/>
        <v>43300</v>
      </c>
      <c r="N20" s="280">
        <f t="shared" si="5"/>
        <v>43300</v>
      </c>
      <c r="O20" s="280"/>
      <c r="P20" s="277">
        <f>SUM(N20:O20)</f>
        <v>43300</v>
      </c>
    </row>
    <row r="21" spans="1:16" ht="29.25" customHeight="1">
      <c r="A21" s="377"/>
      <c r="B21" s="103" t="s">
        <v>25</v>
      </c>
      <c r="C21" s="103" t="s">
        <v>10</v>
      </c>
      <c r="D21" s="150" t="s">
        <v>518</v>
      </c>
      <c r="E21" s="750">
        <v>35462</v>
      </c>
      <c r="F21" s="877"/>
      <c r="G21" s="896">
        <f>SUM(E21:F21)</f>
        <v>35462</v>
      </c>
      <c r="H21" s="642">
        <v>36666</v>
      </c>
      <c r="I21" s="287"/>
      <c r="J21" s="622">
        <f t="shared" ref="J21:J28" si="6">SUM(H21:I21)</f>
        <v>36666</v>
      </c>
      <c r="K21" s="1259">
        <v>36666</v>
      </c>
      <c r="L21" s="311"/>
      <c r="M21" s="549">
        <f t="shared" ref="M21:M28" si="7">SUM(K21:L21)</f>
        <v>36666</v>
      </c>
      <c r="N21" s="286">
        <v>36666</v>
      </c>
      <c r="O21" s="286"/>
      <c r="P21" s="180">
        <f t="shared" ref="P21:P28" si="8">SUM(N21:O21)</f>
        <v>36666</v>
      </c>
    </row>
    <row r="22" spans="1:16">
      <c r="A22" s="378"/>
      <c r="B22" s="41" t="s">
        <v>25</v>
      </c>
      <c r="C22" s="41" t="s">
        <v>243</v>
      </c>
      <c r="D22" s="36" t="s">
        <v>13</v>
      </c>
      <c r="E22" s="720">
        <v>261</v>
      </c>
      <c r="F22" s="870"/>
      <c r="G22" s="896">
        <f t="shared" ref="G22:G28" si="9">SUM(E22:F22)</f>
        <v>261</v>
      </c>
      <c r="H22" s="306">
        <v>270</v>
      </c>
      <c r="I22" s="286"/>
      <c r="J22" s="622">
        <f t="shared" si="6"/>
        <v>270</v>
      </c>
      <c r="K22" s="1260">
        <v>270</v>
      </c>
      <c r="L22" s="285"/>
      <c r="M22" s="549">
        <f t="shared" si="7"/>
        <v>270</v>
      </c>
      <c r="N22" s="286">
        <v>270</v>
      </c>
      <c r="O22" s="286"/>
      <c r="P22" s="180">
        <f t="shared" si="8"/>
        <v>270</v>
      </c>
    </row>
    <row r="23" spans="1:16">
      <c r="A23" s="378"/>
      <c r="B23" s="41" t="s">
        <v>25</v>
      </c>
      <c r="C23" s="41" t="s">
        <v>244</v>
      </c>
      <c r="D23" s="36" t="s">
        <v>401</v>
      </c>
      <c r="E23" s="720">
        <v>1569</v>
      </c>
      <c r="F23" s="870"/>
      <c r="G23" s="896">
        <f t="shared" si="9"/>
        <v>1569</v>
      </c>
      <c r="H23" s="306">
        <v>1569</v>
      </c>
      <c r="I23" s="286"/>
      <c r="J23" s="622">
        <f t="shared" si="6"/>
        <v>1569</v>
      </c>
      <c r="K23" s="1260">
        <v>1569</v>
      </c>
      <c r="L23" s="285"/>
      <c r="M23" s="549">
        <f t="shared" si="7"/>
        <v>1569</v>
      </c>
      <c r="N23" s="286">
        <v>1569</v>
      </c>
      <c r="O23" s="286"/>
      <c r="P23" s="180">
        <f t="shared" si="8"/>
        <v>1569</v>
      </c>
    </row>
    <row r="24" spans="1:16">
      <c r="A24" s="378"/>
      <c r="B24" s="41" t="s">
        <v>25</v>
      </c>
      <c r="C24" s="41" t="s">
        <v>248</v>
      </c>
      <c r="D24" s="76" t="s">
        <v>690</v>
      </c>
      <c r="E24" s="720">
        <v>332</v>
      </c>
      <c r="F24" s="870"/>
      <c r="G24" s="896">
        <f t="shared" si="9"/>
        <v>332</v>
      </c>
      <c r="H24" s="306">
        <v>350</v>
      </c>
      <c r="I24" s="286"/>
      <c r="J24" s="622">
        <f t="shared" si="6"/>
        <v>350</v>
      </c>
      <c r="K24" s="1260">
        <v>350</v>
      </c>
      <c r="L24" s="285"/>
      <c r="M24" s="549">
        <f t="shared" si="7"/>
        <v>350</v>
      </c>
      <c r="N24" s="286">
        <v>350</v>
      </c>
      <c r="O24" s="286"/>
      <c r="P24" s="180">
        <f t="shared" si="8"/>
        <v>350</v>
      </c>
    </row>
    <row r="25" spans="1:16">
      <c r="A25" s="378"/>
      <c r="B25" s="41" t="s">
        <v>25</v>
      </c>
      <c r="C25" s="41" t="s">
        <v>397</v>
      </c>
      <c r="D25" s="36" t="s">
        <v>447</v>
      </c>
      <c r="E25" s="720">
        <v>4224</v>
      </c>
      <c r="F25" s="870"/>
      <c r="G25" s="896">
        <f t="shared" si="9"/>
        <v>4224</v>
      </c>
      <c r="H25" s="306">
        <v>4440</v>
      </c>
      <c r="I25" s="286"/>
      <c r="J25" s="622">
        <f t="shared" si="6"/>
        <v>4440</v>
      </c>
      <c r="K25" s="1260">
        <v>4445</v>
      </c>
      <c r="L25" s="285"/>
      <c r="M25" s="549">
        <f t="shared" si="7"/>
        <v>4445</v>
      </c>
      <c r="N25" s="286">
        <v>4445</v>
      </c>
      <c r="O25" s="286"/>
      <c r="P25" s="180">
        <f t="shared" si="8"/>
        <v>4445</v>
      </c>
    </row>
    <row r="26" spans="1:16">
      <c r="A26" s="378"/>
      <c r="B26" s="188" t="s">
        <v>25</v>
      </c>
      <c r="C26" s="188" t="s">
        <v>443</v>
      </c>
      <c r="D26" s="76" t="s">
        <v>643</v>
      </c>
      <c r="E26" s="895">
        <v>0</v>
      </c>
      <c r="F26" s="870"/>
      <c r="G26" s="896">
        <f t="shared" si="9"/>
        <v>0</v>
      </c>
      <c r="H26" s="306">
        <v>0</v>
      </c>
      <c r="I26" s="286"/>
      <c r="J26" s="622">
        <f t="shared" si="6"/>
        <v>0</v>
      </c>
      <c r="K26" s="1260">
        <v>0</v>
      </c>
      <c r="L26" s="285"/>
      <c r="M26" s="549">
        <f t="shared" si="7"/>
        <v>0</v>
      </c>
      <c r="N26" s="286">
        <v>0</v>
      </c>
      <c r="O26" s="286"/>
      <c r="P26" s="180">
        <f t="shared" si="8"/>
        <v>0</v>
      </c>
    </row>
    <row r="27" spans="1:16">
      <c r="A27" s="377"/>
      <c r="B27" s="103" t="s">
        <v>25</v>
      </c>
      <c r="C27" s="103" t="s">
        <v>425</v>
      </c>
      <c r="D27" s="155" t="s">
        <v>448</v>
      </c>
      <c r="E27" s="750">
        <v>0</v>
      </c>
      <c r="F27" s="877"/>
      <c r="G27" s="896">
        <f t="shared" si="9"/>
        <v>0</v>
      </c>
      <c r="H27" s="642">
        <v>0</v>
      </c>
      <c r="I27" s="287"/>
      <c r="J27" s="622">
        <f t="shared" si="6"/>
        <v>0</v>
      </c>
      <c r="K27" s="1259">
        <v>0</v>
      </c>
      <c r="L27" s="311"/>
      <c r="M27" s="549">
        <f t="shared" si="7"/>
        <v>0</v>
      </c>
      <c r="N27" s="286">
        <v>0</v>
      </c>
      <c r="O27" s="286"/>
      <c r="P27" s="180">
        <f t="shared" si="8"/>
        <v>0</v>
      </c>
    </row>
    <row r="28" spans="1:16" ht="39">
      <c r="A28" s="377"/>
      <c r="B28" s="103" t="s">
        <v>39</v>
      </c>
      <c r="C28" s="103" t="s">
        <v>552</v>
      </c>
      <c r="D28" s="150" t="s">
        <v>570</v>
      </c>
      <c r="E28" s="750">
        <v>0</v>
      </c>
      <c r="F28" s="499">
        <v>6750</v>
      </c>
      <c r="G28" s="896">
        <f t="shared" si="9"/>
        <v>6750</v>
      </c>
      <c r="H28" s="642">
        <v>0</v>
      </c>
      <c r="I28" s="287"/>
      <c r="J28" s="622">
        <f t="shared" si="6"/>
        <v>0</v>
      </c>
      <c r="K28" s="1259">
        <v>0</v>
      </c>
      <c r="L28" s="287"/>
      <c r="M28" s="549">
        <f t="shared" si="7"/>
        <v>0</v>
      </c>
      <c r="N28" s="286">
        <v>0</v>
      </c>
      <c r="O28" s="286"/>
      <c r="P28" s="180">
        <f t="shared" si="8"/>
        <v>0</v>
      </c>
    </row>
    <row r="29" spans="1:16">
      <c r="A29" s="293" t="s">
        <v>449</v>
      </c>
      <c r="B29" s="1393" t="s">
        <v>450</v>
      </c>
      <c r="C29" s="1393"/>
      <c r="D29" s="1394"/>
      <c r="E29" s="189">
        <f t="shared" ref="E29:M29" si="10">SUM(E30:E31)</f>
        <v>10</v>
      </c>
      <c r="F29" s="284">
        <f t="shared" si="10"/>
        <v>5000</v>
      </c>
      <c r="G29" s="894">
        <f t="shared" si="10"/>
        <v>5010</v>
      </c>
      <c r="H29" s="189">
        <f t="shared" si="10"/>
        <v>0</v>
      </c>
      <c r="I29" s="284">
        <f t="shared" si="10"/>
        <v>0</v>
      </c>
      <c r="J29" s="179">
        <f t="shared" si="10"/>
        <v>0</v>
      </c>
      <c r="K29" s="1261">
        <f t="shared" si="10"/>
        <v>0</v>
      </c>
      <c r="L29" s="284">
        <f t="shared" si="10"/>
        <v>0</v>
      </c>
      <c r="M29" s="218">
        <f t="shared" si="10"/>
        <v>0</v>
      </c>
      <c r="N29" s="280">
        <f>SUM(N30)</f>
        <v>0</v>
      </c>
      <c r="O29" s="280"/>
      <c r="P29" s="277">
        <f t="shared" ref="P29:P36" si="11">SUM(N29:O29)</f>
        <v>0</v>
      </c>
    </row>
    <row r="30" spans="1:16" ht="29.45" customHeight="1">
      <c r="A30" s="375"/>
      <c r="B30" s="41" t="s">
        <v>451</v>
      </c>
      <c r="C30" s="41" t="s">
        <v>49</v>
      </c>
      <c r="D30" s="35" t="s">
        <v>452</v>
      </c>
      <c r="E30" s="720">
        <v>10</v>
      </c>
      <c r="F30" s="696"/>
      <c r="G30" s="896">
        <f>SUM(E30:F30)</f>
        <v>10</v>
      </c>
      <c r="H30" s="720">
        <v>0</v>
      </c>
      <c r="I30" s="286">
        <v>0</v>
      </c>
      <c r="J30" s="622">
        <f>SUM(H30,I30)</f>
        <v>0</v>
      </c>
      <c r="K30" s="1260"/>
      <c r="L30" s="286">
        <v>0</v>
      </c>
      <c r="M30" s="549">
        <f>SUM(K30:L30)</f>
        <v>0</v>
      </c>
      <c r="N30" s="286">
        <v>0</v>
      </c>
      <c r="O30" s="286"/>
      <c r="P30" s="180">
        <f t="shared" si="11"/>
        <v>0</v>
      </c>
    </row>
    <row r="31" spans="1:16" ht="27.6" customHeight="1">
      <c r="A31" s="376"/>
      <c r="B31" s="103" t="s">
        <v>46</v>
      </c>
      <c r="C31" s="103" t="s">
        <v>453</v>
      </c>
      <c r="D31" s="251" t="s">
        <v>726</v>
      </c>
      <c r="E31" s="750"/>
      <c r="F31" s="873">
        <v>5000</v>
      </c>
      <c r="G31" s="896">
        <f>SUM(E31:F31)</f>
        <v>5000</v>
      </c>
      <c r="H31" s="642">
        <v>0</v>
      </c>
      <c r="I31" s="287">
        <v>0</v>
      </c>
      <c r="J31" s="622">
        <f>SUM(H31:I31)</f>
        <v>0</v>
      </c>
      <c r="K31" s="1259"/>
      <c r="L31" s="287">
        <v>0</v>
      </c>
      <c r="M31" s="549">
        <f>SUM(K31:L31)</f>
        <v>0</v>
      </c>
      <c r="N31" s="286">
        <v>0</v>
      </c>
      <c r="O31" s="286"/>
      <c r="P31" s="180">
        <f t="shared" si="11"/>
        <v>0</v>
      </c>
    </row>
    <row r="32" spans="1:16">
      <c r="A32" s="293" t="s">
        <v>454</v>
      </c>
      <c r="B32" s="1385" t="s">
        <v>455</v>
      </c>
      <c r="C32" s="1386"/>
      <c r="D32" s="1387"/>
      <c r="E32" s="189">
        <f>SUM(E33)</f>
        <v>4980</v>
      </c>
      <c r="F32" s="284"/>
      <c r="G32" s="179">
        <f>SUM(G33)</f>
        <v>4980</v>
      </c>
      <c r="H32" s="189">
        <f>SUM(H33)</f>
        <v>4000</v>
      </c>
      <c r="I32" s="284"/>
      <c r="J32" s="179">
        <f>SUM(J33)</f>
        <v>4000</v>
      </c>
      <c r="K32" s="1261">
        <f>SUM(K33)</f>
        <v>4000</v>
      </c>
      <c r="L32" s="284"/>
      <c r="M32" s="218">
        <f>SUM(M33)</f>
        <v>4000</v>
      </c>
      <c r="N32" s="280">
        <f>SUM(N33)</f>
        <v>4000</v>
      </c>
      <c r="O32" s="280"/>
      <c r="P32" s="604">
        <f t="shared" si="11"/>
        <v>4000</v>
      </c>
    </row>
    <row r="33" spans="1:16" ht="47.25" customHeight="1" thickBot="1">
      <c r="A33" s="379"/>
      <c r="B33" s="354" t="s">
        <v>25</v>
      </c>
      <c r="C33" s="573" t="s">
        <v>689</v>
      </c>
      <c r="D33" s="356" t="s">
        <v>456</v>
      </c>
      <c r="E33" s="741">
        <v>4980</v>
      </c>
      <c r="F33" s="872"/>
      <c r="G33" s="1130">
        <f>SUM(E33:F33)</f>
        <v>4980</v>
      </c>
      <c r="H33" s="343">
        <v>4000</v>
      </c>
      <c r="I33" s="313"/>
      <c r="J33" s="623">
        <f>SUM(H33:I33)</f>
        <v>4000</v>
      </c>
      <c r="K33" s="1262">
        <v>4000</v>
      </c>
      <c r="L33" s="305"/>
      <c r="M33" s="420">
        <f>SUM(K33)</f>
        <v>4000</v>
      </c>
      <c r="N33" s="313">
        <v>4000</v>
      </c>
      <c r="O33" s="419"/>
      <c r="P33" s="605">
        <f t="shared" si="11"/>
        <v>4000</v>
      </c>
    </row>
    <row r="34" spans="1:16">
      <c r="A34" s="1158" t="s">
        <v>695</v>
      </c>
      <c r="B34" s="1395" t="s">
        <v>17</v>
      </c>
      <c r="C34" s="1396"/>
      <c r="D34" s="1396"/>
      <c r="E34" s="644"/>
      <c r="F34" s="319"/>
      <c r="G34" s="261"/>
      <c r="H34" s="644"/>
      <c r="I34" s="319"/>
      <c r="J34" s="261"/>
      <c r="K34" s="644"/>
      <c r="L34" s="319"/>
      <c r="M34" s="261">
        <f>SUM(M35)</f>
        <v>0</v>
      </c>
      <c r="N34" s="633"/>
      <c r="O34" s="280"/>
      <c r="P34" s="277">
        <f t="shared" si="11"/>
        <v>0</v>
      </c>
    </row>
    <row r="35" spans="1:16" ht="26.25">
      <c r="A35" s="1159" t="s">
        <v>695</v>
      </c>
      <c r="B35" s="31"/>
      <c r="C35" s="32"/>
      <c r="D35" s="258" t="s">
        <v>746</v>
      </c>
      <c r="E35" s="897"/>
      <c r="F35" s="871"/>
      <c r="G35" s="898"/>
      <c r="H35" s="208"/>
      <c r="I35" s="288"/>
      <c r="J35" s="621"/>
      <c r="K35" s="208"/>
      <c r="L35" s="288"/>
      <c r="M35" s="178">
        <f>SUM(M36:M36)</f>
        <v>0</v>
      </c>
      <c r="N35" s="208"/>
      <c r="O35" s="288"/>
      <c r="P35" s="178">
        <f t="shared" si="11"/>
        <v>0</v>
      </c>
    </row>
    <row r="36" spans="1:16" ht="27" thickBot="1">
      <c r="A36" s="366"/>
      <c r="B36" s="367" t="s">
        <v>25</v>
      </c>
      <c r="C36" s="301">
        <v>633006</v>
      </c>
      <c r="D36" s="998" t="s">
        <v>745</v>
      </c>
      <c r="E36" s="741"/>
      <c r="F36" s="513"/>
      <c r="G36" s="605"/>
      <c r="H36" s="343"/>
      <c r="I36" s="313"/>
      <c r="J36" s="685"/>
      <c r="K36" s="636"/>
      <c r="L36" s="415"/>
      <c r="M36" s="645">
        <f>SUM(K36:L36)</f>
        <v>0</v>
      </c>
      <c r="N36" s="636"/>
      <c r="O36" s="415"/>
      <c r="P36" s="531">
        <f t="shared" si="11"/>
        <v>0</v>
      </c>
    </row>
  </sheetData>
  <mergeCells count="19">
    <mergeCell ref="B34:D34"/>
    <mergeCell ref="A3:P3"/>
    <mergeCell ref="K4:M4"/>
    <mergeCell ref="N4:P4"/>
    <mergeCell ref="H5:J6"/>
    <mergeCell ref="K5:M6"/>
    <mergeCell ref="N5:P6"/>
    <mergeCell ref="H4:J4"/>
    <mergeCell ref="E4:G4"/>
    <mergeCell ref="E5:G6"/>
    <mergeCell ref="H8:J8"/>
    <mergeCell ref="K8:M8"/>
    <mergeCell ref="N8:P8"/>
    <mergeCell ref="B32:D32"/>
    <mergeCell ref="A9:D9"/>
    <mergeCell ref="B10:D10"/>
    <mergeCell ref="B20:D20"/>
    <mergeCell ref="B29:D29"/>
    <mergeCell ref="E8:G8"/>
  </mergeCells>
  <phoneticPr fontId="56" type="noConversion"/>
  <pageMargins left="0.25" right="0.25" top="0.75" bottom="0.75" header="0.3" footer="0.3"/>
  <pageSetup paperSize="9" scale="7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view="pageBreakPreview" topLeftCell="A40" zoomScaleSheetLayoutView="100" workbookViewId="0">
      <selection activeCell="F55" sqref="F55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6" width="10.28515625" customWidth="1"/>
    <col min="7" max="7" width="10.85546875" customWidth="1"/>
    <col min="8" max="8" width="10.7109375" style="561" customWidth="1"/>
    <col min="9" max="9" width="9.85546875" customWidth="1"/>
    <col min="10" max="10" width="10.7109375" style="603" customWidth="1"/>
    <col min="11" max="11" width="10.5703125" style="561" customWidth="1"/>
    <col min="12" max="12" width="9" customWidth="1"/>
    <col min="13" max="13" width="10.7109375" customWidth="1"/>
    <col min="14" max="14" width="10.7109375" style="561" customWidth="1"/>
    <col min="15" max="15" width="9.42578125" customWidth="1"/>
    <col min="16" max="16" width="10.7109375" customWidth="1"/>
  </cols>
  <sheetData>
    <row r="1" spans="1:16" ht="18.75">
      <c r="A1" s="2" t="s">
        <v>459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6.149999999999999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2.2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600" t="s">
        <v>657</v>
      </c>
      <c r="N7" s="617" t="s">
        <v>655</v>
      </c>
      <c r="O7" s="592" t="s">
        <v>656</v>
      </c>
      <c r="P7" s="600" t="s">
        <v>657</v>
      </c>
    </row>
    <row r="8" spans="1:16" ht="18.75" customHeight="1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361" t="s">
        <v>8</v>
      </c>
      <c r="I8" s="1362"/>
      <c r="J8" s="1363"/>
      <c r="K8" s="1361" t="s">
        <v>8</v>
      </c>
      <c r="L8" s="1362"/>
      <c r="M8" s="1363"/>
      <c r="N8" s="1361" t="s">
        <v>8</v>
      </c>
      <c r="O8" s="1362"/>
      <c r="P8" s="1363"/>
    </row>
    <row r="9" spans="1:16" ht="17.25" thickTop="1" thickBot="1">
      <c r="A9" s="358" t="s">
        <v>18</v>
      </c>
      <c r="B9" s="204"/>
      <c r="C9" s="205"/>
      <c r="D9" s="206"/>
      <c r="E9" s="646">
        <f>SUM(E10,E14,E17,E42,E44,E58,E72)</f>
        <v>206398</v>
      </c>
      <c r="F9" s="279">
        <f>SUM(F10,F14,F17,F42,F44,F58,F72)</f>
        <v>315435</v>
      </c>
      <c r="G9" s="620">
        <f>SUM(G10,G14,G17,G42,G44,G58,G72)</f>
        <v>521833</v>
      </c>
      <c r="H9" s="646">
        <f>SUM(H10,H17,H42,H44,H58)</f>
        <v>189440</v>
      </c>
      <c r="I9" s="318">
        <f>SUM(I10,I14,I17,I42,I44,I58,I72)</f>
        <v>150450</v>
      </c>
      <c r="J9" s="620">
        <f>SUM(J10,J14,J15,J17,J42,J44,J58,J72)</f>
        <v>339890</v>
      </c>
      <c r="K9" s="632">
        <f>SUM(K10,K17,K42,K44,K58,K72)</f>
        <v>158250</v>
      </c>
      <c r="L9" s="279">
        <f>SUM(L10,L14,L17,L42,L44,L58,L72)</f>
        <v>5000</v>
      </c>
      <c r="M9" s="262">
        <f>SUM(M10,M14,M17,M42,M44,M58,M72)</f>
        <v>163250</v>
      </c>
      <c r="N9" s="279">
        <f>SUM(N10,N17,N14,N15,N42,N44,N58,N72)</f>
        <v>152932</v>
      </c>
      <c r="O9" s="279">
        <f>SUM(O10,O14,O17,O42,O44,O58,O72)</f>
        <v>5000</v>
      </c>
      <c r="P9" s="279">
        <f>SUM(P10,P14,P17,P42,P44,P58,P72)</f>
        <v>157932</v>
      </c>
    </row>
    <row r="10" spans="1:16" ht="15.75" thickTop="1">
      <c r="A10" s="359" t="s">
        <v>460</v>
      </c>
      <c r="B10" s="202" t="s">
        <v>461</v>
      </c>
      <c r="C10" s="202"/>
      <c r="D10" s="203"/>
      <c r="E10" s="1141">
        <f>SUM(E11:E13)</f>
        <v>26510</v>
      </c>
      <c r="F10" s="280"/>
      <c r="G10" s="261">
        <f>SUM(G11:G13)</f>
        <v>26510</v>
      </c>
      <c r="H10" s="644">
        <f>SUM(H11:H13)</f>
        <v>11500</v>
      </c>
      <c r="I10" s="319">
        <f>SUM(I11:I13)</f>
        <v>0</v>
      </c>
      <c r="J10" s="261">
        <f>SUM(J11:J13)</f>
        <v>11500</v>
      </c>
      <c r="K10" s="633">
        <f>SUM(K11:K13)</f>
        <v>11700</v>
      </c>
      <c r="L10" s="280"/>
      <c r="M10" s="277">
        <f>SUM(K10)</f>
        <v>11700</v>
      </c>
      <c r="N10" s="633">
        <f>SUM(N11:N13)</f>
        <v>11700</v>
      </c>
      <c r="O10" s="280"/>
      <c r="P10" s="277">
        <f>SUM(N10:O10)</f>
        <v>11700</v>
      </c>
    </row>
    <row r="11" spans="1:16">
      <c r="A11" s="360"/>
      <c r="B11" s="23" t="s">
        <v>25</v>
      </c>
      <c r="C11" s="24">
        <v>637005</v>
      </c>
      <c r="D11" s="1029" t="s">
        <v>738</v>
      </c>
      <c r="E11" s="1144">
        <v>10000</v>
      </c>
      <c r="F11" s="499"/>
      <c r="G11" s="893">
        <f>SUM(E11:F11)</f>
        <v>10000</v>
      </c>
      <c r="H11" s="642">
        <v>11000</v>
      </c>
      <c r="I11" s="287"/>
      <c r="J11" s="684">
        <f>SUM(H11:I11)</f>
        <v>11000</v>
      </c>
      <c r="K11" s="640">
        <v>11200</v>
      </c>
      <c r="L11" s="322"/>
      <c r="M11" s="417">
        <f>SUM(K11:L11)</f>
        <v>11200</v>
      </c>
      <c r="N11" s="634">
        <v>11200</v>
      </c>
      <c r="O11" s="624"/>
      <c r="P11" s="232">
        <f>SUM(N11:O11)</f>
        <v>11200</v>
      </c>
    </row>
    <row r="12" spans="1:16">
      <c r="A12" s="360"/>
      <c r="B12" s="23" t="s">
        <v>25</v>
      </c>
      <c r="C12" s="24">
        <v>637005</v>
      </c>
      <c r="D12" s="25" t="s">
        <v>462</v>
      </c>
      <c r="E12" s="751">
        <v>500</v>
      </c>
      <c r="F12" s="885"/>
      <c r="G12" s="893">
        <f>SUM(E12:F12)</f>
        <v>500</v>
      </c>
      <c r="H12" s="642">
        <v>500</v>
      </c>
      <c r="I12" s="287"/>
      <c r="J12" s="684">
        <f>SUM(H12:I12)</f>
        <v>500</v>
      </c>
      <c r="K12" s="640">
        <v>500</v>
      </c>
      <c r="L12" s="322"/>
      <c r="M12" s="417">
        <f>SUM(K12:L12)</f>
        <v>500</v>
      </c>
      <c r="N12" s="634">
        <v>500</v>
      </c>
      <c r="O12" s="624"/>
      <c r="P12" s="232">
        <f>SUM(N12:O12)</f>
        <v>500</v>
      </c>
    </row>
    <row r="13" spans="1:16" ht="17.25" customHeight="1">
      <c r="A13" s="360"/>
      <c r="B13" s="23" t="s">
        <v>25</v>
      </c>
      <c r="C13" s="24">
        <v>637005</v>
      </c>
      <c r="D13" s="882" t="s">
        <v>724</v>
      </c>
      <c r="E13" s="750">
        <v>16010</v>
      </c>
      <c r="F13" s="885"/>
      <c r="G13" s="893">
        <f>SUM(E13:F13)</f>
        <v>16010</v>
      </c>
      <c r="H13" s="750">
        <v>0</v>
      </c>
      <c r="I13" s="287"/>
      <c r="J13" s="684">
        <f>SUM(H13:I13)</f>
        <v>0</v>
      </c>
      <c r="K13" s="640">
        <v>0</v>
      </c>
      <c r="L13" s="322"/>
      <c r="M13" s="417">
        <f>SUM(K13:L13)</f>
        <v>0</v>
      </c>
      <c r="N13" s="635"/>
      <c r="O13" s="329"/>
      <c r="P13" s="232">
        <f>SUM(N13:O13)</f>
        <v>0</v>
      </c>
    </row>
    <row r="14" spans="1:16" ht="18.600000000000001" customHeight="1">
      <c r="A14" s="30" t="s">
        <v>463</v>
      </c>
      <c r="B14" s="1394" t="s">
        <v>693</v>
      </c>
      <c r="C14" s="1407"/>
      <c r="D14" s="1407"/>
      <c r="E14" s="189">
        <v>13544</v>
      </c>
      <c r="F14" s="868"/>
      <c r="G14" s="894">
        <f>SUM(E14:F14)</f>
        <v>13544</v>
      </c>
      <c r="H14" s="189">
        <v>0</v>
      </c>
      <c r="I14" s="284"/>
      <c r="J14" s="179">
        <f>SUM(H14)</f>
        <v>0</v>
      </c>
      <c r="K14" s="641"/>
      <c r="L14" s="337"/>
      <c r="M14" s="177"/>
      <c r="N14" s="633"/>
      <c r="O14" s="280"/>
      <c r="P14" s="277">
        <f>SUM(N14:O14)</f>
        <v>0</v>
      </c>
    </row>
    <row r="15" spans="1:16" ht="31.5" customHeight="1">
      <c r="A15" s="30" t="s">
        <v>694</v>
      </c>
      <c r="B15" s="1394" t="s">
        <v>729</v>
      </c>
      <c r="C15" s="1407"/>
      <c r="D15" s="1407"/>
      <c r="E15" s="189"/>
      <c r="F15" s="868"/>
      <c r="G15" s="894"/>
      <c r="H15" s="189"/>
      <c r="I15" s="284"/>
      <c r="J15" s="179"/>
      <c r="K15" s="641"/>
      <c r="L15" s="337"/>
      <c r="M15" s="177"/>
      <c r="N15" s="633"/>
      <c r="O15" s="280"/>
      <c r="P15" s="277"/>
    </row>
    <row r="16" spans="1:16" ht="13.15" customHeight="1">
      <c r="A16" s="361"/>
      <c r="B16" s="127"/>
      <c r="C16" s="154"/>
      <c r="D16" s="130"/>
      <c r="E16" s="895"/>
      <c r="F16" s="886"/>
      <c r="G16" s="896"/>
      <c r="H16" s="642"/>
      <c r="I16" s="287"/>
      <c r="J16" s="684">
        <f>SUM(H16:I16)</f>
        <v>0</v>
      </c>
      <c r="K16" s="635"/>
      <c r="L16" s="329"/>
      <c r="M16" s="417">
        <f>SUM(K16:L16)</f>
        <v>0</v>
      </c>
      <c r="N16" s="635"/>
      <c r="O16" s="329"/>
      <c r="P16" s="232">
        <f>SUM(N16:O16)</f>
        <v>0</v>
      </c>
    </row>
    <row r="17" spans="1:16">
      <c r="A17" s="293" t="s">
        <v>464</v>
      </c>
      <c r="B17" s="1394" t="s">
        <v>465</v>
      </c>
      <c r="C17" s="1407"/>
      <c r="D17" s="1407"/>
      <c r="E17" s="189">
        <f t="shared" ref="E17:N17" si="0">SUM(E18:E41)</f>
        <v>110789</v>
      </c>
      <c r="F17" s="284">
        <f t="shared" si="0"/>
        <v>129000</v>
      </c>
      <c r="G17" s="894">
        <f t="shared" si="0"/>
        <v>239789</v>
      </c>
      <c r="H17" s="189">
        <f t="shared" si="0"/>
        <v>109279</v>
      </c>
      <c r="I17" s="284">
        <f t="shared" si="0"/>
        <v>0</v>
      </c>
      <c r="J17" s="179">
        <f t="shared" si="0"/>
        <v>109279</v>
      </c>
      <c r="K17" s="189">
        <f t="shared" si="0"/>
        <v>77767</v>
      </c>
      <c r="L17" s="284">
        <f t="shared" si="0"/>
        <v>0</v>
      </c>
      <c r="M17" s="179">
        <f t="shared" si="0"/>
        <v>77767</v>
      </c>
      <c r="N17" s="633">
        <f t="shared" si="0"/>
        <v>72867</v>
      </c>
      <c r="O17" s="280"/>
      <c r="P17" s="277">
        <f>SUM(N17:O17)</f>
        <v>72867</v>
      </c>
    </row>
    <row r="18" spans="1:16" ht="30" customHeight="1">
      <c r="A18" s="360"/>
      <c r="B18" s="34" t="s">
        <v>25</v>
      </c>
      <c r="C18" s="24" t="s">
        <v>10</v>
      </c>
      <c r="D18" s="35" t="s">
        <v>518</v>
      </c>
      <c r="E18" s="895">
        <v>32673</v>
      </c>
      <c r="F18" s="696"/>
      <c r="G18" s="893">
        <f t="shared" ref="G18:G41" si="1">SUM(E18:F18)</f>
        <v>32673</v>
      </c>
      <c r="H18" s="642">
        <v>32967</v>
      </c>
      <c r="I18" s="287"/>
      <c r="J18" s="684">
        <f t="shared" ref="J18:J41" si="2">SUM(H18:I18)</f>
        <v>32967</v>
      </c>
      <c r="K18" s="306">
        <v>33167</v>
      </c>
      <c r="L18" s="286"/>
      <c r="M18" s="417">
        <f t="shared" ref="M18:M41" si="3">SUM(K18:L18)</f>
        <v>33167</v>
      </c>
      <c r="N18" s="634">
        <v>33167</v>
      </c>
      <c r="O18" s="624"/>
      <c r="P18" s="232">
        <f t="shared" ref="P18:P41" si="4">SUM(N18:O18)</f>
        <v>33167</v>
      </c>
    </row>
    <row r="19" spans="1:16" ht="15" customHeight="1">
      <c r="A19" s="360"/>
      <c r="B19" s="34" t="s">
        <v>25</v>
      </c>
      <c r="C19" s="24">
        <v>614</v>
      </c>
      <c r="D19" s="35" t="s">
        <v>546</v>
      </c>
      <c r="E19" s="750">
        <v>200</v>
      </c>
      <c r="F19" s="696"/>
      <c r="G19" s="893">
        <f t="shared" si="1"/>
        <v>200</v>
      </c>
      <c r="H19" s="642">
        <v>200</v>
      </c>
      <c r="I19" s="287"/>
      <c r="J19" s="684">
        <f t="shared" si="2"/>
        <v>200</v>
      </c>
      <c r="K19" s="306">
        <v>0</v>
      </c>
      <c r="L19" s="286"/>
      <c r="M19" s="417">
        <f t="shared" si="3"/>
        <v>0</v>
      </c>
      <c r="N19" s="634">
        <v>0</v>
      </c>
      <c r="O19" s="624"/>
      <c r="P19" s="232">
        <f t="shared" si="4"/>
        <v>0</v>
      </c>
    </row>
    <row r="20" spans="1:16">
      <c r="A20" s="360"/>
      <c r="B20" s="34" t="s">
        <v>25</v>
      </c>
      <c r="C20" s="24">
        <v>637016</v>
      </c>
      <c r="D20" s="36" t="s">
        <v>13</v>
      </c>
      <c r="E20" s="750">
        <v>236</v>
      </c>
      <c r="F20" s="696"/>
      <c r="G20" s="893">
        <f t="shared" si="1"/>
        <v>236</v>
      </c>
      <c r="H20" s="642">
        <v>236</v>
      </c>
      <c r="I20" s="287"/>
      <c r="J20" s="684">
        <f t="shared" si="2"/>
        <v>236</v>
      </c>
      <c r="K20" s="306">
        <v>236</v>
      </c>
      <c r="L20" s="286"/>
      <c r="M20" s="417">
        <f t="shared" si="3"/>
        <v>236</v>
      </c>
      <c r="N20" s="634">
        <v>236</v>
      </c>
      <c r="O20" s="624"/>
      <c r="P20" s="232">
        <f t="shared" si="4"/>
        <v>236</v>
      </c>
    </row>
    <row r="21" spans="1:16">
      <c r="A21" s="360"/>
      <c r="B21" s="34" t="s">
        <v>25</v>
      </c>
      <c r="C21" s="24">
        <v>637014</v>
      </c>
      <c r="D21" s="36" t="s">
        <v>401</v>
      </c>
      <c r="E21" s="750">
        <v>1830</v>
      </c>
      <c r="F21" s="696"/>
      <c r="G21" s="893">
        <f t="shared" si="1"/>
        <v>1830</v>
      </c>
      <c r="H21" s="642">
        <v>1718</v>
      </c>
      <c r="I21" s="287"/>
      <c r="J21" s="684">
        <f t="shared" si="2"/>
        <v>1718</v>
      </c>
      <c r="K21" s="306">
        <v>1718</v>
      </c>
      <c r="L21" s="286"/>
      <c r="M21" s="417">
        <f t="shared" si="3"/>
        <v>1718</v>
      </c>
      <c r="N21" s="634">
        <v>1718</v>
      </c>
      <c r="O21" s="624"/>
      <c r="P21" s="232">
        <f t="shared" si="4"/>
        <v>1718</v>
      </c>
    </row>
    <row r="22" spans="1:16">
      <c r="A22" s="351"/>
      <c r="B22" s="23" t="s">
        <v>25</v>
      </c>
      <c r="C22" s="44">
        <v>633001</v>
      </c>
      <c r="D22" s="45" t="s">
        <v>466</v>
      </c>
      <c r="E22" s="720">
        <v>3100</v>
      </c>
      <c r="F22" s="887"/>
      <c r="G22" s="893">
        <f t="shared" si="1"/>
        <v>3100</v>
      </c>
      <c r="H22" s="642">
        <v>4000</v>
      </c>
      <c r="I22" s="287"/>
      <c r="J22" s="684">
        <f t="shared" si="2"/>
        <v>4000</v>
      </c>
      <c r="K22" s="640">
        <v>1000</v>
      </c>
      <c r="L22" s="322"/>
      <c r="M22" s="417">
        <f t="shared" si="3"/>
        <v>1000</v>
      </c>
      <c r="N22" s="634">
        <v>1000</v>
      </c>
      <c r="O22" s="624"/>
      <c r="P22" s="232">
        <f t="shared" si="4"/>
        <v>1000</v>
      </c>
    </row>
    <row r="23" spans="1:16">
      <c r="A23" s="351"/>
      <c r="B23" s="562" t="s">
        <v>25</v>
      </c>
      <c r="C23" s="89">
        <v>633003</v>
      </c>
      <c r="D23" s="238" t="s">
        <v>644</v>
      </c>
      <c r="E23" s="720">
        <v>0</v>
      </c>
      <c r="F23" s="887"/>
      <c r="G23" s="893">
        <f t="shared" si="1"/>
        <v>0</v>
      </c>
      <c r="H23" s="642">
        <v>0</v>
      </c>
      <c r="I23" s="287"/>
      <c r="J23" s="684">
        <f t="shared" si="2"/>
        <v>0</v>
      </c>
      <c r="K23" s="640"/>
      <c r="L23" s="322"/>
      <c r="M23" s="417">
        <f t="shared" si="3"/>
        <v>0</v>
      </c>
      <c r="N23" s="634">
        <v>0</v>
      </c>
      <c r="O23" s="624"/>
      <c r="P23" s="232">
        <f t="shared" si="4"/>
        <v>0</v>
      </c>
    </row>
    <row r="24" spans="1:16" ht="28.15" customHeight="1">
      <c r="A24" s="351"/>
      <c r="B24" s="23" t="s">
        <v>25</v>
      </c>
      <c r="C24" s="89">
        <v>633004</v>
      </c>
      <c r="D24" s="28" t="s">
        <v>19</v>
      </c>
      <c r="E24" s="720">
        <v>700</v>
      </c>
      <c r="F24" s="887"/>
      <c r="G24" s="893">
        <f t="shared" si="1"/>
        <v>700</v>
      </c>
      <c r="H24" s="642">
        <v>600</v>
      </c>
      <c r="I24" s="287"/>
      <c r="J24" s="684">
        <f t="shared" si="2"/>
        <v>600</v>
      </c>
      <c r="K24" s="640">
        <v>600</v>
      </c>
      <c r="L24" s="322"/>
      <c r="M24" s="417">
        <f t="shared" si="3"/>
        <v>600</v>
      </c>
      <c r="N24" s="634">
        <v>600</v>
      </c>
      <c r="O24" s="624"/>
      <c r="P24" s="232">
        <f t="shared" si="4"/>
        <v>600</v>
      </c>
    </row>
    <row r="25" spans="1:16" ht="28.5" customHeight="1">
      <c r="A25" s="351"/>
      <c r="B25" s="562" t="s">
        <v>25</v>
      </c>
      <c r="C25" s="89">
        <v>633005</v>
      </c>
      <c r="D25" s="242" t="s">
        <v>784</v>
      </c>
      <c r="E25" s="720">
        <v>1423</v>
      </c>
      <c r="F25" s="887"/>
      <c r="G25" s="893">
        <f t="shared" si="1"/>
        <v>1423</v>
      </c>
      <c r="H25" s="642">
        <v>1000</v>
      </c>
      <c r="I25" s="287"/>
      <c r="J25" s="684">
        <f t="shared" si="2"/>
        <v>1000</v>
      </c>
      <c r="K25" s="640">
        <v>0</v>
      </c>
      <c r="L25" s="322"/>
      <c r="M25" s="417">
        <f t="shared" si="3"/>
        <v>0</v>
      </c>
      <c r="N25" s="634">
        <v>0</v>
      </c>
      <c r="O25" s="624"/>
      <c r="P25" s="232">
        <f t="shared" si="4"/>
        <v>0</v>
      </c>
    </row>
    <row r="26" spans="1:16">
      <c r="A26" s="360"/>
      <c r="B26" s="34" t="s">
        <v>25</v>
      </c>
      <c r="C26" s="74">
        <v>633006</v>
      </c>
      <c r="D26" s="36" t="s">
        <v>467</v>
      </c>
      <c r="E26" s="720">
        <v>1600</v>
      </c>
      <c r="F26" s="696"/>
      <c r="G26" s="893">
        <f t="shared" si="1"/>
        <v>1600</v>
      </c>
      <c r="H26" s="642">
        <v>2000</v>
      </c>
      <c r="I26" s="287"/>
      <c r="J26" s="684">
        <f t="shared" si="2"/>
        <v>2000</v>
      </c>
      <c r="K26" s="306">
        <v>2000</v>
      </c>
      <c r="L26" s="286"/>
      <c r="M26" s="417">
        <f t="shared" si="3"/>
        <v>2000</v>
      </c>
      <c r="N26" s="634">
        <v>2000</v>
      </c>
      <c r="O26" s="624"/>
      <c r="P26" s="232">
        <f t="shared" si="4"/>
        <v>2000</v>
      </c>
    </row>
    <row r="27" spans="1:16">
      <c r="A27" s="360"/>
      <c r="B27" s="34" t="s">
        <v>25</v>
      </c>
      <c r="C27" s="74">
        <v>633006</v>
      </c>
      <c r="D27" s="36" t="s">
        <v>468</v>
      </c>
      <c r="E27" s="720">
        <v>300</v>
      </c>
      <c r="F27" s="696"/>
      <c r="G27" s="893">
        <f t="shared" si="1"/>
        <v>300</v>
      </c>
      <c r="H27" s="642">
        <v>300</v>
      </c>
      <c r="I27" s="287"/>
      <c r="J27" s="684">
        <f t="shared" si="2"/>
        <v>300</v>
      </c>
      <c r="K27" s="306">
        <v>0</v>
      </c>
      <c r="L27" s="286"/>
      <c r="M27" s="417">
        <f t="shared" si="3"/>
        <v>0</v>
      </c>
      <c r="N27" s="634">
        <v>0</v>
      </c>
      <c r="O27" s="624"/>
      <c r="P27" s="232">
        <f t="shared" si="4"/>
        <v>0</v>
      </c>
    </row>
    <row r="28" spans="1:16" ht="26.45" customHeight="1">
      <c r="A28" s="360"/>
      <c r="B28" s="34" t="s">
        <v>25</v>
      </c>
      <c r="C28" s="74">
        <v>633010</v>
      </c>
      <c r="D28" s="35" t="s">
        <v>20</v>
      </c>
      <c r="E28" s="720">
        <v>70</v>
      </c>
      <c r="F28" s="696"/>
      <c r="G28" s="893">
        <f t="shared" si="1"/>
        <v>70</v>
      </c>
      <c r="H28" s="642">
        <v>70</v>
      </c>
      <c r="I28" s="287"/>
      <c r="J28" s="684">
        <f t="shared" si="2"/>
        <v>70</v>
      </c>
      <c r="K28" s="306">
        <v>70</v>
      </c>
      <c r="L28" s="286"/>
      <c r="M28" s="417">
        <f t="shared" si="3"/>
        <v>70</v>
      </c>
      <c r="N28" s="634">
        <v>70</v>
      </c>
      <c r="O28" s="624"/>
      <c r="P28" s="232">
        <f t="shared" si="4"/>
        <v>70</v>
      </c>
    </row>
    <row r="29" spans="1:16" ht="14.45" customHeight="1">
      <c r="A29" s="360"/>
      <c r="B29" s="574" t="s">
        <v>25</v>
      </c>
      <c r="C29" s="74">
        <v>635004</v>
      </c>
      <c r="D29" s="256" t="s">
        <v>789</v>
      </c>
      <c r="E29" s="720"/>
      <c r="F29" s="696"/>
      <c r="G29" s="893"/>
      <c r="H29" s="642">
        <v>200</v>
      </c>
      <c r="I29" s="287"/>
      <c r="J29" s="684">
        <f t="shared" si="2"/>
        <v>200</v>
      </c>
      <c r="K29" s="306">
        <v>250</v>
      </c>
      <c r="L29" s="286"/>
      <c r="M29" s="417">
        <f t="shared" si="3"/>
        <v>250</v>
      </c>
      <c r="N29" s="634">
        <v>250</v>
      </c>
      <c r="O29" s="624"/>
      <c r="P29" s="232">
        <f t="shared" si="4"/>
        <v>250</v>
      </c>
    </row>
    <row r="30" spans="1:16" ht="55.5" customHeight="1">
      <c r="A30" s="362"/>
      <c r="B30" s="140" t="s">
        <v>25</v>
      </c>
      <c r="C30" s="128" t="s">
        <v>788</v>
      </c>
      <c r="D30" s="251" t="s">
        <v>790</v>
      </c>
      <c r="E30" s="720">
        <v>30000</v>
      </c>
      <c r="F30" s="696"/>
      <c r="G30" s="893">
        <f t="shared" si="1"/>
        <v>30000</v>
      </c>
      <c r="H30" s="642">
        <v>30000</v>
      </c>
      <c r="I30" s="287"/>
      <c r="J30" s="684">
        <f t="shared" si="2"/>
        <v>30000</v>
      </c>
      <c r="K30" s="642">
        <v>15000</v>
      </c>
      <c r="L30" s="287"/>
      <c r="M30" s="417">
        <f t="shared" si="3"/>
        <v>15000</v>
      </c>
      <c r="N30" s="634">
        <v>10000</v>
      </c>
      <c r="O30" s="624"/>
      <c r="P30" s="232">
        <f t="shared" si="4"/>
        <v>10000</v>
      </c>
    </row>
    <row r="31" spans="1:16" ht="28.5" customHeight="1">
      <c r="A31" s="362"/>
      <c r="B31" s="140" t="s">
        <v>25</v>
      </c>
      <c r="C31" s="154">
        <v>635006</v>
      </c>
      <c r="D31" s="150" t="s">
        <v>469</v>
      </c>
      <c r="E31" s="720">
        <v>4000</v>
      </c>
      <c r="F31" s="696"/>
      <c r="G31" s="893">
        <f t="shared" si="1"/>
        <v>4000</v>
      </c>
      <c r="H31" s="642">
        <v>4000</v>
      </c>
      <c r="I31" s="287"/>
      <c r="J31" s="684">
        <f t="shared" si="2"/>
        <v>4000</v>
      </c>
      <c r="K31" s="642">
        <v>1500</v>
      </c>
      <c r="L31" s="287"/>
      <c r="M31" s="417">
        <f t="shared" si="3"/>
        <v>1500</v>
      </c>
      <c r="N31" s="634">
        <v>1500</v>
      </c>
      <c r="O31" s="624"/>
      <c r="P31" s="232">
        <f t="shared" si="4"/>
        <v>1500</v>
      </c>
    </row>
    <row r="32" spans="1:16">
      <c r="A32" s="362"/>
      <c r="B32" s="140" t="s">
        <v>25</v>
      </c>
      <c r="C32" s="146">
        <v>636002</v>
      </c>
      <c r="D32" s="155" t="s">
        <v>470</v>
      </c>
      <c r="E32" s="720">
        <v>48</v>
      </c>
      <c r="F32" s="696"/>
      <c r="G32" s="893">
        <f t="shared" si="1"/>
        <v>48</v>
      </c>
      <c r="H32" s="642">
        <v>0</v>
      </c>
      <c r="I32" s="287"/>
      <c r="J32" s="684">
        <f t="shared" si="2"/>
        <v>0</v>
      </c>
      <c r="K32" s="642"/>
      <c r="L32" s="287"/>
      <c r="M32" s="417">
        <f t="shared" si="3"/>
        <v>0</v>
      </c>
      <c r="N32" s="634">
        <v>0</v>
      </c>
      <c r="O32" s="624"/>
      <c r="P32" s="232">
        <f t="shared" si="4"/>
        <v>0</v>
      </c>
    </row>
    <row r="33" spans="1:16">
      <c r="A33" s="360"/>
      <c r="B33" s="23" t="s">
        <v>25</v>
      </c>
      <c r="C33" s="24">
        <v>637004</v>
      </c>
      <c r="D33" s="36" t="s">
        <v>471</v>
      </c>
      <c r="E33" s="720">
        <v>11350</v>
      </c>
      <c r="F33" s="696"/>
      <c r="G33" s="893">
        <f t="shared" si="1"/>
        <v>11350</v>
      </c>
      <c r="H33" s="306">
        <v>5000</v>
      </c>
      <c r="I33" s="286"/>
      <c r="J33" s="684">
        <f t="shared" si="2"/>
        <v>5000</v>
      </c>
      <c r="K33" s="306">
        <v>5050</v>
      </c>
      <c r="L33" s="286"/>
      <c r="M33" s="417">
        <f t="shared" si="3"/>
        <v>5050</v>
      </c>
      <c r="N33" s="634">
        <v>5050</v>
      </c>
      <c r="O33" s="624"/>
      <c r="P33" s="232">
        <f t="shared" si="4"/>
        <v>5050</v>
      </c>
    </row>
    <row r="34" spans="1:16" s="156" customFormat="1" ht="29.45" customHeight="1">
      <c r="A34" s="362"/>
      <c r="B34" s="140" t="s">
        <v>25</v>
      </c>
      <c r="C34" s="146">
        <v>637004</v>
      </c>
      <c r="D34" s="150" t="s">
        <v>587</v>
      </c>
      <c r="E34" s="720">
        <v>5500</v>
      </c>
      <c r="F34" s="696"/>
      <c r="G34" s="893">
        <f t="shared" si="1"/>
        <v>5500</v>
      </c>
      <c r="H34" s="642">
        <v>0</v>
      </c>
      <c r="I34" s="287"/>
      <c r="J34" s="684">
        <f t="shared" si="2"/>
        <v>0</v>
      </c>
      <c r="K34" s="642">
        <v>0</v>
      </c>
      <c r="L34" s="287"/>
      <c r="M34" s="417">
        <f t="shared" si="3"/>
        <v>0</v>
      </c>
      <c r="N34" s="634">
        <v>0</v>
      </c>
      <c r="O34" s="624"/>
      <c r="P34" s="232">
        <f t="shared" si="4"/>
        <v>0</v>
      </c>
    </row>
    <row r="35" spans="1:16" ht="28.5" customHeight="1">
      <c r="A35" s="360"/>
      <c r="B35" s="23" t="s">
        <v>25</v>
      </c>
      <c r="C35" s="24">
        <v>637005</v>
      </c>
      <c r="D35" s="35" t="s">
        <v>472</v>
      </c>
      <c r="E35" s="720">
        <v>1659</v>
      </c>
      <c r="F35" s="696"/>
      <c r="G35" s="893">
        <f t="shared" si="1"/>
        <v>1659</v>
      </c>
      <c r="H35" s="306">
        <v>1659</v>
      </c>
      <c r="I35" s="286"/>
      <c r="J35" s="684">
        <f t="shared" si="2"/>
        <v>1659</v>
      </c>
      <c r="K35" s="306">
        <v>1676</v>
      </c>
      <c r="L35" s="286"/>
      <c r="M35" s="417">
        <f t="shared" si="3"/>
        <v>1676</v>
      </c>
      <c r="N35" s="634">
        <v>1676</v>
      </c>
      <c r="O35" s="624"/>
      <c r="P35" s="232">
        <f t="shared" si="4"/>
        <v>1676</v>
      </c>
    </row>
    <row r="36" spans="1:16">
      <c r="A36" s="360"/>
      <c r="B36" s="23" t="s">
        <v>25</v>
      </c>
      <c r="C36" s="24">
        <v>637015</v>
      </c>
      <c r="D36" s="76" t="s">
        <v>725</v>
      </c>
      <c r="E36" s="720">
        <v>15000</v>
      </c>
      <c r="F36" s="696"/>
      <c r="G36" s="893">
        <f t="shared" si="1"/>
        <v>15000</v>
      </c>
      <c r="H36" s="306">
        <v>15000</v>
      </c>
      <c r="I36" s="286"/>
      <c r="J36" s="684">
        <f t="shared" si="2"/>
        <v>15000</v>
      </c>
      <c r="K36" s="306">
        <v>15000</v>
      </c>
      <c r="L36" s="286"/>
      <c r="M36" s="417">
        <f t="shared" si="3"/>
        <v>15000</v>
      </c>
      <c r="N36" s="634">
        <v>15000</v>
      </c>
      <c r="O36" s="624"/>
      <c r="P36" s="232">
        <f t="shared" si="4"/>
        <v>15000</v>
      </c>
    </row>
    <row r="37" spans="1:16">
      <c r="A37" s="290"/>
      <c r="B37" s="23" t="s">
        <v>25</v>
      </c>
      <c r="C37" s="23" t="s">
        <v>419</v>
      </c>
      <c r="D37" s="36" t="s">
        <v>420</v>
      </c>
      <c r="E37" s="1012">
        <v>1100</v>
      </c>
      <c r="F37" s="696"/>
      <c r="G37" s="893">
        <f t="shared" si="1"/>
        <v>1100</v>
      </c>
      <c r="H37" s="647">
        <v>500</v>
      </c>
      <c r="I37" s="317"/>
      <c r="J37" s="684">
        <f t="shared" si="2"/>
        <v>500</v>
      </c>
      <c r="K37" s="306">
        <v>500</v>
      </c>
      <c r="L37" s="286"/>
      <c r="M37" s="417">
        <f t="shared" si="3"/>
        <v>500</v>
      </c>
      <c r="N37" s="634">
        <v>600</v>
      </c>
      <c r="O37" s="624"/>
      <c r="P37" s="232">
        <f t="shared" si="4"/>
        <v>600</v>
      </c>
    </row>
    <row r="38" spans="1:16" ht="14.45" customHeight="1">
      <c r="A38" s="360"/>
      <c r="B38" s="23" t="s">
        <v>25</v>
      </c>
      <c r="C38" s="24">
        <v>642015</v>
      </c>
      <c r="D38" s="35" t="s">
        <v>14</v>
      </c>
      <c r="E38" s="720">
        <v>0</v>
      </c>
      <c r="F38" s="696"/>
      <c r="G38" s="893">
        <f t="shared" si="1"/>
        <v>0</v>
      </c>
      <c r="H38" s="306">
        <v>0</v>
      </c>
      <c r="I38" s="286"/>
      <c r="J38" s="684">
        <f t="shared" si="2"/>
        <v>0</v>
      </c>
      <c r="K38" s="306">
        <v>0</v>
      </c>
      <c r="L38" s="286"/>
      <c r="M38" s="417">
        <f t="shared" si="3"/>
        <v>0</v>
      </c>
      <c r="N38" s="634">
        <v>0</v>
      </c>
      <c r="O38" s="624"/>
      <c r="P38" s="232">
        <f t="shared" si="4"/>
        <v>0</v>
      </c>
    </row>
    <row r="39" spans="1:16" ht="40.5" customHeight="1">
      <c r="A39" s="360"/>
      <c r="B39" s="23" t="s">
        <v>473</v>
      </c>
      <c r="C39" s="24">
        <v>717002</v>
      </c>
      <c r="D39" s="35" t="s">
        <v>547</v>
      </c>
      <c r="E39" s="720"/>
      <c r="F39" s="696">
        <v>120000</v>
      </c>
      <c r="G39" s="893">
        <f t="shared" si="1"/>
        <v>120000</v>
      </c>
      <c r="H39" s="306">
        <v>0</v>
      </c>
      <c r="I39" s="286"/>
      <c r="J39" s="684">
        <f t="shared" si="2"/>
        <v>0</v>
      </c>
      <c r="K39" s="642">
        <v>0</v>
      </c>
      <c r="L39" s="287"/>
      <c r="M39" s="417">
        <f t="shared" si="3"/>
        <v>0</v>
      </c>
      <c r="N39" s="634">
        <v>0</v>
      </c>
      <c r="O39" s="624"/>
      <c r="P39" s="232">
        <f t="shared" si="4"/>
        <v>0</v>
      </c>
    </row>
    <row r="40" spans="1:16" ht="27.75" customHeight="1">
      <c r="A40" s="360"/>
      <c r="B40" s="23" t="s">
        <v>473</v>
      </c>
      <c r="C40" s="185">
        <v>717002</v>
      </c>
      <c r="D40" s="256" t="s">
        <v>768</v>
      </c>
      <c r="E40" s="720"/>
      <c r="F40" s="499">
        <v>0</v>
      </c>
      <c r="G40" s="893">
        <f t="shared" si="1"/>
        <v>0</v>
      </c>
      <c r="H40" s="306">
        <v>9829</v>
      </c>
      <c r="I40" s="286"/>
      <c r="J40" s="684">
        <f t="shared" si="2"/>
        <v>9829</v>
      </c>
      <c r="K40" s="642">
        <v>0</v>
      </c>
      <c r="L40" s="287"/>
      <c r="M40" s="417">
        <f t="shared" si="3"/>
        <v>0</v>
      </c>
      <c r="N40" s="634">
        <v>0</v>
      </c>
      <c r="O40" s="624"/>
      <c r="P40" s="232">
        <f t="shared" si="4"/>
        <v>0</v>
      </c>
    </row>
    <row r="41" spans="1:16" ht="27" customHeight="1">
      <c r="A41" s="360"/>
      <c r="B41" s="23" t="s">
        <v>39</v>
      </c>
      <c r="C41" s="24">
        <v>717001</v>
      </c>
      <c r="D41" s="35" t="s">
        <v>474</v>
      </c>
      <c r="E41" s="720"/>
      <c r="F41" s="696">
        <v>9000</v>
      </c>
      <c r="G41" s="893">
        <f t="shared" si="1"/>
        <v>9000</v>
      </c>
      <c r="H41" s="306">
        <v>0</v>
      </c>
      <c r="I41" s="286"/>
      <c r="J41" s="684">
        <f t="shared" si="2"/>
        <v>0</v>
      </c>
      <c r="K41" s="306">
        <v>0</v>
      </c>
      <c r="L41" s="286"/>
      <c r="M41" s="417">
        <f t="shared" si="3"/>
        <v>0</v>
      </c>
      <c r="N41" s="635">
        <v>0</v>
      </c>
      <c r="O41" s="329"/>
      <c r="P41" s="232">
        <f t="shared" si="4"/>
        <v>0</v>
      </c>
    </row>
    <row r="42" spans="1:16">
      <c r="A42" s="293" t="s">
        <v>475</v>
      </c>
      <c r="B42" s="1394" t="s">
        <v>476</v>
      </c>
      <c r="C42" s="1407"/>
      <c r="D42" s="1407"/>
      <c r="E42" s="189">
        <f>SUM(E43)</f>
        <v>2000</v>
      </c>
      <c r="F42" s="284"/>
      <c r="G42" s="894">
        <f>SUM(E42:F42)</f>
        <v>2000</v>
      </c>
      <c r="H42" s="189">
        <f>SUM(H43)</f>
        <v>2000</v>
      </c>
      <c r="I42" s="284"/>
      <c r="J42" s="179">
        <f>SUM(J43)</f>
        <v>2000</v>
      </c>
      <c r="K42" s="189">
        <f>SUM(K43)</f>
        <v>2000</v>
      </c>
      <c r="L42" s="284"/>
      <c r="M42" s="179">
        <f>SUM(M43)</f>
        <v>2000</v>
      </c>
      <c r="N42" s="633">
        <f>SUM(N43)</f>
        <v>2000</v>
      </c>
      <c r="O42" s="280"/>
      <c r="P42" s="277">
        <f>SUM(N42:O42)</f>
        <v>2000</v>
      </c>
    </row>
    <row r="43" spans="1:16" ht="28.9" customHeight="1">
      <c r="A43" s="360"/>
      <c r="B43" s="23" t="s">
        <v>25</v>
      </c>
      <c r="C43" s="24">
        <v>637001</v>
      </c>
      <c r="D43" s="35" t="s">
        <v>418</v>
      </c>
      <c r="E43" s="720">
        <v>2000</v>
      </c>
      <c r="F43" s="696"/>
      <c r="G43" s="893">
        <f>SUM(E43:F43)</f>
        <v>2000</v>
      </c>
      <c r="H43" s="306">
        <v>2000</v>
      </c>
      <c r="I43" s="286"/>
      <c r="J43" s="684">
        <f>SUM(H43:I43)</f>
        <v>2000</v>
      </c>
      <c r="K43" s="306">
        <v>2000</v>
      </c>
      <c r="L43" s="286"/>
      <c r="M43" s="417">
        <f>SUM(K43:L43)</f>
        <v>2000</v>
      </c>
      <c r="N43" s="635">
        <v>2000</v>
      </c>
      <c r="O43" s="329"/>
      <c r="P43" s="232">
        <f>SUM(N43:O43)</f>
        <v>2000</v>
      </c>
    </row>
    <row r="44" spans="1:16">
      <c r="A44" s="293" t="s">
        <v>477</v>
      </c>
      <c r="B44" s="1395" t="s">
        <v>478</v>
      </c>
      <c r="C44" s="1396"/>
      <c r="D44" s="1396"/>
      <c r="E44" s="189">
        <f t="shared" ref="E44:O44" si="5">SUM(E45:E57)</f>
        <v>20399</v>
      </c>
      <c r="F44" s="284">
        <f t="shared" si="5"/>
        <v>26000</v>
      </c>
      <c r="G44" s="179">
        <f t="shared" si="5"/>
        <v>46399</v>
      </c>
      <c r="H44" s="189">
        <f t="shared" si="5"/>
        <v>20553</v>
      </c>
      <c r="I44" s="284">
        <f t="shared" si="5"/>
        <v>20000</v>
      </c>
      <c r="J44" s="179">
        <f t="shared" si="5"/>
        <v>40553</v>
      </c>
      <c r="K44" s="189">
        <f t="shared" si="5"/>
        <v>20553</v>
      </c>
      <c r="L44" s="284">
        <f t="shared" si="5"/>
        <v>5000</v>
      </c>
      <c r="M44" s="179">
        <f t="shared" si="5"/>
        <v>25553</v>
      </c>
      <c r="N44" s="633">
        <f t="shared" si="5"/>
        <v>20553</v>
      </c>
      <c r="O44" s="280">
        <f t="shared" si="5"/>
        <v>5000</v>
      </c>
      <c r="P44" s="277">
        <f>SUM(N44:O44)</f>
        <v>25553</v>
      </c>
    </row>
    <row r="45" spans="1:16" ht="27" customHeight="1">
      <c r="A45" s="360"/>
      <c r="B45" s="34" t="s">
        <v>25</v>
      </c>
      <c r="C45" s="24" t="s">
        <v>10</v>
      </c>
      <c r="D45" s="35" t="s">
        <v>519</v>
      </c>
      <c r="E45" s="720">
        <v>6530</v>
      </c>
      <c r="F45" s="696"/>
      <c r="G45" s="893">
        <f t="shared" ref="G45:G57" si="6">SUM(E45:F45)</f>
        <v>6530</v>
      </c>
      <c r="H45" s="306">
        <v>6543</v>
      </c>
      <c r="I45" s="286"/>
      <c r="J45" s="684">
        <f t="shared" ref="J45:J57" si="7">SUM(H45:I45)</f>
        <v>6543</v>
      </c>
      <c r="K45" s="306">
        <v>6543</v>
      </c>
      <c r="L45" s="286"/>
      <c r="M45" s="417">
        <f t="shared" ref="M45:M57" si="8">SUM(K45:L45)</f>
        <v>6543</v>
      </c>
      <c r="N45" s="634">
        <v>6543</v>
      </c>
      <c r="O45" s="624"/>
      <c r="P45" s="232">
        <f t="shared" ref="P45:P57" si="9">SUM(N45:O45)</f>
        <v>6543</v>
      </c>
    </row>
    <row r="46" spans="1:16">
      <c r="A46" s="360"/>
      <c r="B46" s="34" t="s">
        <v>25</v>
      </c>
      <c r="C46" s="24">
        <v>637016</v>
      </c>
      <c r="D46" s="36" t="s">
        <v>13</v>
      </c>
      <c r="E46" s="895">
        <v>48</v>
      </c>
      <c r="F46" s="696"/>
      <c r="G46" s="893">
        <f t="shared" si="6"/>
        <v>48</v>
      </c>
      <c r="H46" s="306">
        <v>48</v>
      </c>
      <c r="I46" s="286"/>
      <c r="J46" s="684">
        <f t="shared" si="7"/>
        <v>48</v>
      </c>
      <c r="K46" s="306">
        <v>48</v>
      </c>
      <c r="L46" s="286"/>
      <c r="M46" s="417">
        <f t="shared" si="8"/>
        <v>48</v>
      </c>
      <c r="N46" s="634">
        <v>48</v>
      </c>
      <c r="O46" s="624"/>
      <c r="P46" s="232">
        <f t="shared" si="9"/>
        <v>48</v>
      </c>
    </row>
    <row r="47" spans="1:16">
      <c r="A47" s="360"/>
      <c r="B47" s="34" t="s">
        <v>25</v>
      </c>
      <c r="C47" s="24">
        <v>637014</v>
      </c>
      <c r="D47" s="36" t="s">
        <v>401</v>
      </c>
      <c r="E47" s="720">
        <v>262</v>
      </c>
      <c r="F47" s="696"/>
      <c r="G47" s="893">
        <f t="shared" si="6"/>
        <v>262</v>
      </c>
      <c r="H47" s="306">
        <v>262</v>
      </c>
      <c r="I47" s="286"/>
      <c r="J47" s="684">
        <f t="shared" si="7"/>
        <v>262</v>
      </c>
      <c r="K47" s="306">
        <v>262</v>
      </c>
      <c r="L47" s="286"/>
      <c r="M47" s="417">
        <f t="shared" si="8"/>
        <v>262</v>
      </c>
      <c r="N47" s="634">
        <v>262</v>
      </c>
      <c r="O47" s="624"/>
      <c r="P47" s="232">
        <f t="shared" si="9"/>
        <v>262</v>
      </c>
    </row>
    <row r="48" spans="1:16" ht="15.75" customHeight="1">
      <c r="A48" s="360"/>
      <c r="B48" s="34" t="s">
        <v>25</v>
      </c>
      <c r="C48" s="24">
        <v>631001</v>
      </c>
      <c r="D48" s="256" t="s">
        <v>809</v>
      </c>
      <c r="E48" s="895">
        <v>490</v>
      </c>
      <c r="F48" s="696"/>
      <c r="G48" s="893">
        <f t="shared" si="6"/>
        <v>490</v>
      </c>
      <c r="H48" s="306">
        <v>500</v>
      </c>
      <c r="I48" s="286"/>
      <c r="J48" s="684">
        <f t="shared" si="7"/>
        <v>500</v>
      </c>
      <c r="K48" s="306">
        <v>500</v>
      </c>
      <c r="L48" s="286"/>
      <c r="M48" s="417">
        <f t="shared" si="8"/>
        <v>500</v>
      </c>
      <c r="N48" s="634">
        <v>500</v>
      </c>
      <c r="O48" s="624"/>
      <c r="P48" s="232">
        <f t="shared" si="9"/>
        <v>500</v>
      </c>
    </row>
    <row r="49" spans="1:16" ht="27.6" customHeight="1">
      <c r="A49" s="360"/>
      <c r="B49" s="23" t="s">
        <v>25</v>
      </c>
      <c r="C49" s="40" t="s">
        <v>567</v>
      </c>
      <c r="D49" s="35" t="s">
        <v>568</v>
      </c>
      <c r="E49" s="720">
        <v>2690</v>
      </c>
      <c r="F49" s="696"/>
      <c r="G49" s="893">
        <f t="shared" si="6"/>
        <v>2690</v>
      </c>
      <c r="H49" s="306">
        <v>1700</v>
      </c>
      <c r="I49" s="286"/>
      <c r="J49" s="684">
        <f t="shared" si="7"/>
        <v>1700</v>
      </c>
      <c r="K49" s="306">
        <v>1700</v>
      </c>
      <c r="L49" s="286"/>
      <c r="M49" s="417">
        <f t="shared" si="8"/>
        <v>1700</v>
      </c>
      <c r="N49" s="634">
        <v>1700</v>
      </c>
      <c r="O49" s="624"/>
      <c r="P49" s="232">
        <f t="shared" si="9"/>
        <v>1700</v>
      </c>
    </row>
    <row r="50" spans="1:16" ht="27" customHeight="1">
      <c r="A50" s="360"/>
      <c r="B50" s="23" t="s">
        <v>25</v>
      </c>
      <c r="C50" s="24">
        <v>633006</v>
      </c>
      <c r="D50" s="35" t="s">
        <v>479</v>
      </c>
      <c r="E50" s="720">
        <v>3310</v>
      </c>
      <c r="F50" s="696"/>
      <c r="G50" s="893">
        <f t="shared" si="6"/>
        <v>3310</v>
      </c>
      <c r="H50" s="306">
        <v>4500</v>
      </c>
      <c r="I50" s="286"/>
      <c r="J50" s="684">
        <f t="shared" si="7"/>
        <v>4500</v>
      </c>
      <c r="K50" s="306">
        <v>4500</v>
      </c>
      <c r="L50" s="286"/>
      <c r="M50" s="417">
        <f t="shared" si="8"/>
        <v>4500</v>
      </c>
      <c r="N50" s="634">
        <v>4500</v>
      </c>
      <c r="O50" s="624"/>
      <c r="P50" s="232">
        <f t="shared" si="9"/>
        <v>4500</v>
      </c>
    </row>
    <row r="51" spans="1:16" ht="29.45" customHeight="1">
      <c r="A51" s="360"/>
      <c r="B51" s="23" t="s">
        <v>25</v>
      </c>
      <c r="C51" s="95" t="s">
        <v>810</v>
      </c>
      <c r="D51" s="256" t="s">
        <v>645</v>
      </c>
      <c r="E51" s="720">
        <v>3810</v>
      </c>
      <c r="F51" s="696"/>
      <c r="G51" s="893">
        <f t="shared" si="6"/>
        <v>3810</v>
      </c>
      <c r="H51" s="306">
        <v>5000</v>
      </c>
      <c r="I51" s="286"/>
      <c r="J51" s="684">
        <f t="shared" si="7"/>
        <v>5000</v>
      </c>
      <c r="K51" s="306">
        <v>5000</v>
      </c>
      <c r="L51" s="286"/>
      <c r="M51" s="417">
        <f t="shared" si="8"/>
        <v>5000</v>
      </c>
      <c r="N51" s="634">
        <v>5000</v>
      </c>
      <c r="O51" s="624"/>
      <c r="P51" s="232">
        <f t="shared" si="9"/>
        <v>5000</v>
      </c>
    </row>
    <row r="52" spans="1:16" ht="41.25" customHeight="1">
      <c r="A52" s="360"/>
      <c r="B52" s="23" t="s">
        <v>25</v>
      </c>
      <c r="C52" s="95" t="s">
        <v>727</v>
      </c>
      <c r="D52" s="256" t="s">
        <v>755</v>
      </c>
      <c r="E52" s="720">
        <v>1510</v>
      </c>
      <c r="F52" s="696"/>
      <c r="G52" s="893">
        <f t="shared" si="6"/>
        <v>1510</v>
      </c>
      <c r="H52" s="306">
        <v>2000</v>
      </c>
      <c r="I52" s="286"/>
      <c r="J52" s="684">
        <f t="shared" si="7"/>
        <v>2000</v>
      </c>
      <c r="K52" s="306">
        <v>2000</v>
      </c>
      <c r="L52" s="286"/>
      <c r="M52" s="417">
        <f t="shared" si="8"/>
        <v>2000</v>
      </c>
      <c r="N52" s="634">
        <v>2000</v>
      </c>
      <c r="O52" s="624"/>
      <c r="P52" s="232">
        <f t="shared" si="9"/>
        <v>2000</v>
      </c>
    </row>
    <row r="53" spans="1:16" ht="27.75" customHeight="1">
      <c r="A53" s="360"/>
      <c r="B53" s="23" t="s">
        <v>25</v>
      </c>
      <c r="C53" s="24">
        <v>636002</v>
      </c>
      <c r="D53" s="35" t="s">
        <v>480</v>
      </c>
      <c r="E53" s="720">
        <v>1749</v>
      </c>
      <c r="F53" s="696"/>
      <c r="G53" s="893">
        <f t="shared" si="6"/>
        <v>1749</v>
      </c>
      <c r="H53" s="306">
        <v>0</v>
      </c>
      <c r="I53" s="286"/>
      <c r="J53" s="684">
        <f t="shared" si="7"/>
        <v>0</v>
      </c>
      <c r="K53" s="306">
        <v>0</v>
      </c>
      <c r="L53" s="286"/>
      <c r="M53" s="417">
        <f t="shared" si="8"/>
        <v>0</v>
      </c>
      <c r="N53" s="634">
        <v>0</v>
      </c>
      <c r="O53" s="624"/>
      <c r="P53" s="232">
        <f t="shared" si="9"/>
        <v>0</v>
      </c>
    </row>
    <row r="54" spans="1:16" ht="16.149999999999999" customHeight="1">
      <c r="A54" s="360"/>
      <c r="B54" s="23" t="s">
        <v>39</v>
      </c>
      <c r="C54" s="24">
        <v>642015</v>
      </c>
      <c r="D54" s="35" t="s">
        <v>14</v>
      </c>
      <c r="E54" s="720">
        <v>0</v>
      </c>
      <c r="F54" s="696"/>
      <c r="G54" s="893">
        <f t="shared" si="6"/>
        <v>0</v>
      </c>
      <c r="H54" s="306"/>
      <c r="I54" s="286"/>
      <c r="J54" s="684">
        <f t="shared" si="7"/>
        <v>0</v>
      </c>
      <c r="K54" s="306">
        <v>0</v>
      </c>
      <c r="L54" s="286"/>
      <c r="M54" s="417">
        <f t="shared" si="8"/>
        <v>0</v>
      </c>
      <c r="N54" s="634">
        <v>0</v>
      </c>
      <c r="O54" s="624"/>
      <c r="P54" s="232">
        <f t="shared" si="9"/>
        <v>0</v>
      </c>
    </row>
    <row r="55" spans="1:16" ht="16.149999999999999" customHeight="1">
      <c r="A55" s="360"/>
      <c r="B55" s="562" t="s">
        <v>39</v>
      </c>
      <c r="C55" s="24">
        <v>713</v>
      </c>
      <c r="D55" s="256" t="s">
        <v>767</v>
      </c>
      <c r="E55" s="720"/>
      <c r="F55" s="696"/>
      <c r="G55" s="893"/>
      <c r="H55" s="306"/>
      <c r="I55" s="286"/>
      <c r="J55" s="684"/>
      <c r="K55" s="306"/>
      <c r="L55" s="286"/>
      <c r="M55" s="417"/>
      <c r="N55" s="634"/>
      <c r="O55" s="624"/>
      <c r="P55" s="232"/>
    </row>
    <row r="56" spans="1:16" ht="40.5" customHeight="1">
      <c r="A56" s="360"/>
      <c r="B56" s="23" t="s">
        <v>25</v>
      </c>
      <c r="C56" s="24">
        <v>713002</v>
      </c>
      <c r="D56" s="35" t="s">
        <v>569</v>
      </c>
      <c r="E56" s="720"/>
      <c r="F56" s="696">
        <v>16000</v>
      </c>
      <c r="G56" s="893">
        <f t="shared" si="6"/>
        <v>16000</v>
      </c>
      <c r="H56" s="306"/>
      <c r="I56" s="286">
        <v>10000</v>
      </c>
      <c r="J56" s="684">
        <f t="shared" si="7"/>
        <v>10000</v>
      </c>
      <c r="K56" s="306"/>
      <c r="L56" s="286">
        <v>5000</v>
      </c>
      <c r="M56" s="417">
        <f t="shared" si="8"/>
        <v>5000</v>
      </c>
      <c r="N56" s="634"/>
      <c r="O56" s="624">
        <v>5000</v>
      </c>
      <c r="P56" s="232">
        <f t="shared" si="9"/>
        <v>5000</v>
      </c>
    </row>
    <row r="57" spans="1:16" ht="40.15" customHeight="1">
      <c r="A57" s="362"/>
      <c r="B57" s="140" t="s">
        <v>25</v>
      </c>
      <c r="C57" s="146">
        <v>717001</v>
      </c>
      <c r="D57" s="130" t="s">
        <v>481</v>
      </c>
      <c r="E57" s="895"/>
      <c r="F57" s="873">
        <v>10000</v>
      </c>
      <c r="G57" s="893">
        <f t="shared" si="6"/>
        <v>10000</v>
      </c>
      <c r="H57" s="642"/>
      <c r="I57" s="287">
        <v>10000</v>
      </c>
      <c r="J57" s="684">
        <f t="shared" si="7"/>
        <v>10000</v>
      </c>
      <c r="K57" s="642"/>
      <c r="L57" s="287">
        <v>0</v>
      </c>
      <c r="M57" s="417">
        <f t="shared" si="8"/>
        <v>0</v>
      </c>
      <c r="N57" s="635"/>
      <c r="O57" s="329">
        <v>0</v>
      </c>
      <c r="P57" s="232">
        <f t="shared" si="9"/>
        <v>0</v>
      </c>
    </row>
    <row r="58" spans="1:16">
      <c r="A58" s="293" t="s">
        <v>482</v>
      </c>
      <c r="B58" s="1395" t="s">
        <v>483</v>
      </c>
      <c r="C58" s="1396"/>
      <c r="D58" s="1396"/>
      <c r="E58" s="189">
        <f>SUM(E59:E71)</f>
        <v>33156</v>
      </c>
      <c r="F58" s="284"/>
      <c r="G58" s="179">
        <f>SUM(G59:G71)</f>
        <v>33156</v>
      </c>
      <c r="H58" s="189">
        <f>SUM(H59:H71)</f>
        <v>46108</v>
      </c>
      <c r="I58" s="284">
        <f>SUM(I59:I71)</f>
        <v>0</v>
      </c>
      <c r="J58" s="179">
        <f>SUM(J59:J71)</f>
        <v>46108</v>
      </c>
      <c r="K58" s="189">
        <f>SUM(K59:K71)</f>
        <v>46230</v>
      </c>
      <c r="L58" s="284"/>
      <c r="M58" s="179">
        <f>SUM(M59:M71)</f>
        <v>46230</v>
      </c>
      <c r="N58" s="633">
        <f>SUM(N59:N71)</f>
        <v>45812</v>
      </c>
      <c r="O58" s="280"/>
      <c r="P58" s="277">
        <f>SUM(N58:O58)</f>
        <v>45812</v>
      </c>
    </row>
    <row r="59" spans="1:16" ht="27.75" customHeight="1">
      <c r="A59" s="360"/>
      <c r="B59" s="34" t="s">
        <v>25</v>
      </c>
      <c r="C59" s="24" t="s">
        <v>10</v>
      </c>
      <c r="D59" s="35" t="s">
        <v>518</v>
      </c>
      <c r="E59" s="720">
        <v>6530</v>
      </c>
      <c r="F59" s="696"/>
      <c r="G59" s="893">
        <f t="shared" ref="G59:G71" si="10">SUM(E59:F59)</f>
        <v>6530</v>
      </c>
      <c r="H59" s="306">
        <v>6543</v>
      </c>
      <c r="I59" s="286"/>
      <c r="J59" s="684">
        <f t="shared" ref="J59:J71" si="11">SUM(H59:I59)</f>
        <v>6543</v>
      </c>
      <c r="K59" s="306">
        <v>6543</v>
      </c>
      <c r="L59" s="286"/>
      <c r="M59" s="417">
        <f t="shared" ref="M59:M71" si="12">SUM(K59:L59)</f>
        <v>6543</v>
      </c>
      <c r="N59" s="634">
        <v>6543</v>
      </c>
      <c r="O59" s="624"/>
      <c r="P59" s="232">
        <f t="shared" ref="P59:P71" si="13">SUM(N59:O59)</f>
        <v>6543</v>
      </c>
    </row>
    <row r="60" spans="1:16">
      <c r="A60" s="360"/>
      <c r="B60" s="34" t="s">
        <v>25</v>
      </c>
      <c r="C60" s="24">
        <v>637016</v>
      </c>
      <c r="D60" s="36" t="s">
        <v>13</v>
      </c>
      <c r="E60" s="720">
        <v>48</v>
      </c>
      <c r="F60" s="696"/>
      <c r="G60" s="893">
        <f t="shared" si="10"/>
        <v>48</v>
      </c>
      <c r="H60" s="306">
        <v>48</v>
      </c>
      <c r="I60" s="286"/>
      <c r="J60" s="684">
        <f t="shared" si="11"/>
        <v>48</v>
      </c>
      <c r="K60" s="306">
        <v>48</v>
      </c>
      <c r="L60" s="286"/>
      <c r="M60" s="417">
        <f t="shared" si="12"/>
        <v>48</v>
      </c>
      <c r="N60" s="634">
        <v>48</v>
      </c>
      <c r="O60" s="624"/>
      <c r="P60" s="232">
        <f t="shared" si="13"/>
        <v>48</v>
      </c>
    </row>
    <row r="61" spans="1:16">
      <c r="A61" s="360"/>
      <c r="B61" s="34" t="s">
        <v>25</v>
      </c>
      <c r="C61" s="24">
        <v>637014</v>
      </c>
      <c r="D61" s="36" t="s">
        <v>401</v>
      </c>
      <c r="E61" s="720">
        <v>261</v>
      </c>
      <c r="F61" s="696"/>
      <c r="G61" s="893">
        <f t="shared" si="10"/>
        <v>261</v>
      </c>
      <c r="H61" s="306">
        <v>261</v>
      </c>
      <c r="I61" s="286"/>
      <c r="J61" s="684">
        <f t="shared" si="11"/>
        <v>261</v>
      </c>
      <c r="K61" s="306">
        <v>261</v>
      </c>
      <c r="L61" s="286"/>
      <c r="M61" s="417">
        <f t="shared" si="12"/>
        <v>261</v>
      </c>
      <c r="N61" s="634">
        <v>261</v>
      </c>
      <c r="O61" s="624"/>
      <c r="P61" s="232">
        <f t="shared" si="13"/>
        <v>261</v>
      </c>
    </row>
    <row r="62" spans="1:16" ht="28.9" customHeight="1">
      <c r="A62" s="360"/>
      <c r="B62" s="34" t="s">
        <v>25</v>
      </c>
      <c r="C62" s="24">
        <v>634006</v>
      </c>
      <c r="D62" s="35" t="s">
        <v>20</v>
      </c>
      <c r="E62" s="720">
        <v>100</v>
      </c>
      <c r="F62" s="696"/>
      <c r="G62" s="893">
        <f t="shared" si="10"/>
        <v>100</v>
      </c>
      <c r="H62" s="306">
        <v>100</v>
      </c>
      <c r="I62" s="286"/>
      <c r="J62" s="684">
        <f t="shared" si="11"/>
        <v>100</v>
      </c>
      <c r="K62" s="306">
        <v>100</v>
      </c>
      <c r="L62" s="286"/>
      <c r="M62" s="417">
        <f t="shared" si="12"/>
        <v>100</v>
      </c>
      <c r="N62" s="634">
        <v>100</v>
      </c>
      <c r="O62" s="624"/>
      <c r="P62" s="232">
        <f t="shared" si="13"/>
        <v>100</v>
      </c>
    </row>
    <row r="63" spans="1:16" ht="29.45" customHeight="1">
      <c r="A63" s="351"/>
      <c r="B63" s="23" t="s">
        <v>25</v>
      </c>
      <c r="C63" s="44">
        <v>634001</v>
      </c>
      <c r="D63" s="28" t="s">
        <v>484</v>
      </c>
      <c r="E63" s="720">
        <v>4925</v>
      </c>
      <c r="F63" s="887"/>
      <c r="G63" s="893">
        <f t="shared" si="10"/>
        <v>4925</v>
      </c>
      <c r="H63" s="306">
        <v>6100</v>
      </c>
      <c r="I63" s="286"/>
      <c r="J63" s="684">
        <f t="shared" si="11"/>
        <v>6100</v>
      </c>
      <c r="K63" s="640">
        <v>6100</v>
      </c>
      <c r="L63" s="322"/>
      <c r="M63" s="417">
        <f t="shared" si="12"/>
        <v>6100</v>
      </c>
      <c r="N63" s="634">
        <v>6100</v>
      </c>
      <c r="O63" s="624"/>
      <c r="P63" s="232">
        <f t="shared" si="13"/>
        <v>6100</v>
      </c>
    </row>
    <row r="64" spans="1:16" ht="27" customHeight="1">
      <c r="A64" s="363"/>
      <c r="B64" s="140" t="s">
        <v>25</v>
      </c>
      <c r="C64" s="146">
        <v>634002</v>
      </c>
      <c r="D64" s="175" t="s">
        <v>535</v>
      </c>
      <c r="E64" s="750">
        <v>800</v>
      </c>
      <c r="F64" s="888"/>
      <c r="G64" s="893">
        <f t="shared" si="10"/>
        <v>800</v>
      </c>
      <c r="H64" s="642">
        <v>0</v>
      </c>
      <c r="I64" s="287"/>
      <c r="J64" s="684">
        <f t="shared" si="11"/>
        <v>0</v>
      </c>
      <c r="K64" s="635">
        <v>0</v>
      </c>
      <c r="L64" s="329"/>
      <c r="M64" s="417">
        <f t="shared" si="12"/>
        <v>0</v>
      </c>
      <c r="N64" s="634">
        <v>0</v>
      </c>
      <c r="O64" s="624"/>
      <c r="P64" s="232">
        <f t="shared" si="13"/>
        <v>0</v>
      </c>
    </row>
    <row r="65" spans="1:16" ht="28.15" customHeight="1">
      <c r="A65" s="351"/>
      <c r="B65" s="23" t="s">
        <v>25</v>
      </c>
      <c r="C65" s="44">
        <v>634002</v>
      </c>
      <c r="D65" s="28" t="s">
        <v>485</v>
      </c>
      <c r="E65" s="750">
        <v>2000</v>
      </c>
      <c r="F65" s="887"/>
      <c r="G65" s="893">
        <f t="shared" si="10"/>
        <v>2000</v>
      </c>
      <c r="H65" s="642">
        <v>3000</v>
      </c>
      <c r="I65" s="287"/>
      <c r="J65" s="684">
        <f t="shared" si="11"/>
        <v>3000</v>
      </c>
      <c r="K65" s="640">
        <v>3000</v>
      </c>
      <c r="L65" s="322"/>
      <c r="M65" s="417">
        <f t="shared" si="12"/>
        <v>3000</v>
      </c>
      <c r="N65" s="634">
        <v>3000</v>
      </c>
      <c r="O65" s="624"/>
      <c r="P65" s="232">
        <f t="shared" si="13"/>
        <v>3000</v>
      </c>
    </row>
    <row r="66" spans="1:16" ht="27.75" customHeight="1">
      <c r="A66" s="351"/>
      <c r="B66" s="23" t="s">
        <v>25</v>
      </c>
      <c r="C66" s="24">
        <v>634003</v>
      </c>
      <c r="D66" s="28" t="s">
        <v>486</v>
      </c>
      <c r="E66" s="750">
        <v>4155</v>
      </c>
      <c r="F66" s="887"/>
      <c r="G66" s="893">
        <f t="shared" si="10"/>
        <v>4155</v>
      </c>
      <c r="H66" s="642">
        <v>6000</v>
      </c>
      <c r="I66" s="287"/>
      <c r="J66" s="684">
        <f t="shared" si="11"/>
        <v>6000</v>
      </c>
      <c r="K66" s="640">
        <v>6000</v>
      </c>
      <c r="L66" s="322"/>
      <c r="M66" s="417">
        <f t="shared" si="12"/>
        <v>6000</v>
      </c>
      <c r="N66" s="634">
        <v>6000</v>
      </c>
      <c r="O66" s="624"/>
      <c r="P66" s="232">
        <f t="shared" si="13"/>
        <v>6000</v>
      </c>
    </row>
    <row r="67" spans="1:16">
      <c r="A67" s="346"/>
      <c r="B67" s="23" t="s">
        <v>25</v>
      </c>
      <c r="C67" s="24">
        <v>634003</v>
      </c>
      <c r="D67" s="45" t="s">
        <v>487</v>
      </c>
      <c r="E67" s="895">
        <v>6620</v>
      </c>
      <c r="F67" s="887"/>
      <c r="G67" s="893">
        <f t="shared" si="10"/>
        <v>6620</v>
      </c>
      <c r="H67" s="642">
        <v>16300</v>
      </c>
      <c r="I67" s="287"/>
      <c r="J67" s="684">
        <f t="shared" si="11"/>
        <v>16300</v>
      </c>
      <c r="K67" s="640">
        <v>16300</v>
      </c>
      <c r="L67" s="322"/>
      <c r="M67" s="417">
        <f t="shared" si="12"/>
        <v>16300</v>
      </c>
      <c r="N67" s="634">
        <v>16300</v>
      </c>
      <c r="O67" s="624"/>
      <c r="P67" s="232">
        <f t="shared" si="13"/>
        <v>16300</v>
      </c>
    </row>
    <row r="68" spans="1:16" ht="15.6" customHeight="1">
      <c r="A68" s="352"/>
      <c r="B68" s="147" t="s">
        <v>25</v>
      </c>
      <c r="C68" s="50">
        <v>634005</v>
      </c>
      <c r="D68" s="49" t="s">
        <v>488</v>
      </c>
      <c r="E68" s="749">
        <v>300</v>
      </c>
      <c r="F68" s="889"/>
      <c r="G68" s="893">
        <f t="shared" si="10"/>
        <v>300</v>
      </c>
      <c r="H68" s="648">
        <v>300</v>
      </c>
      <c r="I68" s="320"/>
      <c r="J68" s="684">
        <f t="shared" si="11"/>
        <v>300</v>
      </c>
      <c r="K68" s="643">
        <v>300</v>
      </c>
      <c r="L68" s="625"/>
      <c r="M68" s="417">
        <f t="shared" si="12"/>
        <v>300</v>
      </c>
      <c r="N68" s="634">
        <v>300</v>
      </c>
      <c r="O68" s="624"/>
      <c r="P68" s="232">
        <f t="shared" si="13"/>
        <v>300</v>
      </c>
    </row>
    <row r="69" spans="1:16" ht="13.15" customHeight="1">
      <c r="A69" s="352"/>
      <c r="B69" s="1088" t="s">
        <v>39</v>
      </c>
      <c r="C69" s="50">
        <v>637004</v>
      </c>
      <c r="D69" s="244" t="s">
        <v>698</v>
      </c>
      <c r="E69" s="749"/>
      <c r="F69" s="889"/>
      <c r="G69" s="893"/>
      <c r="H69" s="648">
        <v>1000</v>
      </c>
      <c r="I69" s="320"/>
      <c r="J69" s="684">
        <f>SUM(H69)</f>
        <v>1000</v>
      </c>
      <c r="K69" s="643">
        <v>1000</v>
      </c>
      <c r="L69" s="625"/>
      <c r="M69" s="417">
        <f t="shared" si="12"/>
        <v>1000</v>
      </c>
      <c r="N69" s="634">
        <v>1000</v>
      </c>
      <c r="O69" s="624"/>
      <c r="P69" s="232">
        <f t="shared" si="13"/>
        <v>1000</v>
      </c>
    </row>
    <row r="70" spans="1:16" ht="16.899999999999999" customHeight="1">
      <c r="A70" s="346"/>
      <c r="B70" s="148" t="s">
        <v>25</v>
      </c>
      <c r="C70" s="24">
        <v>637012</v>
      </c>
      <c r="D70" s="45" t="s">
        <v>489</v>
      </c>
      <c r="E70" s="749">
        <v>4517</v>
      </c>
      <c r="F70" s="889"/>
      <c r="G70" s="893">
        <f t="shared" si="10"/>
        <v>4517</v>
      </c>
      <c r="H70" s="648">
        <v>4500</v>
      </c>
      <c r="I70" s="320"/>
      <c r="J70" s="684">
        <f t="shared" si="11"/>
        <v>4500</v>
      </c>
      <c r="K70" s="643">
        <v>5000</v>
      </c>
      <c r="L70" s="625"/>
      <c r="M70" s="417">
        <f t="shared" si="12"/>
        <v>5000</v>
      </c>
      <c r="N70" s="634">
        <v>5000</v>
      </c>
      <c r="O70" s="624"/>
      <c r="P70" s="232">
        <f t="shared" si="13"/>
        <v>5000</v>
      </c>
    </row>
    <row r="71" spans="1:16" ht="56.25" customHeight="1">
      <c r="A71" s="346"/>
      <c r="B71" s="148" t="s">
        <v>25</v>
      </c>
      <c r="C71" s="94" t="s">
        <v>688</v>
      </c>
      <c r="D71" s="242" t="s">
        <v>699</v>
      </c>
      <c r="E71" s="720">
        <v>2900</v>
      </c>
      <c r="F71" s="887"/>
      <c r="G71" s="657">
        <f t="shared" si="10"/>
        <v>2900</v>
      </c>
      <c r="H71" s="306">
        <v>1956</v>
      </c>
      <c r="I71" s="286"/>
      <c r="J71" s="684">
        <f t="shared" si="11"/>
        <v>1956</v>
      </c>
      <c r="K71" s="640">
        <v>1578</v>
      </c>
      <c r="L71" s="322"/>
      <c r="M71" s="417">
        <f t="shared" si="12"/>
        <v>1578</v>
      </c>
      <c r="N71" s="635">
        <v>1160</v>
      </c>
      <c r="O71" s="329"/>
      <c r="P71" s="232">
        <f t="shared" si="13"/>
        <v>1160</v>
      </c>
    </row>
    <row r="72" spans="1:16">
      <c r="A72" s="364" t="s">
        <v>490</v>
      </c>
      <c r="B72" s="1395" t="s">
        <v>17</v>
      </c>
      <c r="C72" s="1396"/>
      <c r="D72" s="1396"/>
      <c r="E72" s="644"/>
      <c r="F72" s="319">
        <f>SUM(F73)</f>
        <v>160435</v>
      </c>
      <c r="G72" s="261">
        <f>SUM(E72:F72)</f>
        <v>160435</v>
      </c>
      <c r="H72" s="644"/>
      <c r="I72" s="319">
        <f>SUM(I73)</f>
        <v>130450</v>
      </c>
      <c r="J72" s="261">
        <f>SUM(J73)</f>
        <v>130450</v>
      </c>
      <c r="K72" s="644"/>
      <c r="L72" s="319">
        <f>SUM(L73)</f>
        <v>0</v>
      </c>
      <c r="M72" s="261">
        <f>SUM(M73)</f>
        <v>0</v>
      </c>
      <c r="N72" s="633"/>
      <c r="O72" s="280"/>
      <c r="P72" s="277">
        <f>SUM(N72:O72)</f>
        <v>0</v>
      </c>
    </row>
    <row r="73" spans="1:16" ht="16.899999999999999" customHeight="1">
      <c r="A73" s="56" t="s">
        <v>490</v>
      </c>
      <c r="B73" s="31"/>
      <c r="C73" s="32"/>
      <c r="D73" s="39" t="s">
        <v>491</v>
      </c>
      <c r="E73" s="897"/>
      <c r="F73" s="871">
        <f>SUM(F74:F75)</f>
        <v>160435</v>
      </c>
      <c r="G73" s="898">
        <f>SUM(G74:G75)</f>
        <v>160435</v>
      </c>
      <c r="H73" s="208"/>
      <c r="I73" s="288">
        <f>SUM(I74:I75)</f>
        <v>130450</v>
      </c>
      <c r="J73" s="621">
        <f>SUM(J74:J75)</f>
        <v>130450</v>
      </c>
      <c r="K73" s="208"/>
      <c r="L73" s="288">
        <f>SUM(L74:L75)</f>
        <v>0</v>
      </c>
      <c r="M73" s="178">
        <f>SUM(M74:M75)</f>
        <v>0</v>
      </c>
      <c r="N73" s="208"/>
      <c r="O73" s="288"/>
      <c r="P73" s="178">
        <f>SUM(N73:O73)</f>
        <v>0</v>
      </c>
    </row>
    <row r="74" spans="1:16">
      <c r="A74" s="365"/>
      <c r="B74" s="57" t="s">
        <v>25</v>
      </c>
      <c r="C74" s="50">
        <v>713</v>
      </c>
      <c r="D74" s="244" t="s">
        <v>697</v>
      </c>
      <c r="E74" s="721"/>
      <c r="F74" s="509">
        <v>152337</v>
      </c>
      <c r="G74" s="893">
        <f>SUM(E74:F74)</f>
        <v>152337</v>
      </c>
      <c r="H74" s="649"/>
      <c r="I74" s="321">
        <v>123927</v>
      </c>
      <c r="J74" s="684">
        <f>SUM(H74:I74)</f>
        <v>123927</v>
      </c>
      <c r="K74" s="634"/>
      <c r="L74" s="624">
        <v>0</v>
      </c>
      <c r="M74" s="417">
        <f>SUM(K74:L74)</f>
        <v>0</v>
      </c>
      <c r="N74" s="634"/>
      <c r="O74" s="624"/>
      <c r="P74" s="232">
        <f>SUM(N74:O74)</f>
        <v>0</v>
      </c>
    </row>
    <row r="75" spans="1:16" ht="27" thickBot="1">
      <c r="A75" s="366"/>
      <c r="B75" s="367" t="s">
        <v>25</v>
      </c>
      <c r="C75" s="301">
        <v>713</v>
      </c>
      <c r="D75" s="487" t="s">
        <v>696</v>
      </c>
      <c r="E75" s="741"/>
      <c r="F75" s="513">
        <v>8098</v>
      </c>
      <c r="G75" s="605">
        <f>SUM(E75:F75)</f>
        <v>8098</v>
      </c>
      <c r="H75" s="343"/>
      <c r="I75" s="313">
        <v>6523</v>
      </c>
      <c r="J75" s="685">
        <f>SUM(H75:I75)</f>
        <v>6523</v>
      </c>
      <c r="K75" s="636"/>
      <c r="L75" s="415">
        <v>0</v>
      </c>
      <c r="M75" s="645">
        <f>SUM(K75:L75)</f>
        <v>0</v>
      </c>
      <c r="N75" s="636"/>
      <c r="O75" s="415"/>
      <c r="P75" s="531">
        <f>SUM(N75:O75)</f>
        <v>0</v>
      </c>
    </row>
    <row r="76" spans="1:16" ht="15.75" thickBot="1">
      <c r="A76" s="1126"/>
      <c r="B76" s="1127"/>
      <c r="C76" s="59"/>
      <c r="D76" s="331"/>
      <c r="E76" s="883"/>
      <c r="F76" s="890"/>
      <c r="G76" s="61"/>
      <c r="H76" s="61"/>
      <c r="I76" s="61"/>
      <c r="J76" s="683"/>
      <c r="K76" s="626"/>
      <c r="L76" s="626"/>
      <c r="M76" s="626"/>
      <c r="N76" s="626"/>
      <c r="O76" s="626"/>
      <c r="P76" s="626"/>
    </row>
    <row r="77" spans="1:16" ht="15.75">
      <c r="A77" s="1122"/>
      <c r="B77" s="1125"/>
      <c r="C77" s="368"/>
      <c r="D77" s="1123" t="s">
        <v>93</v>
      </c>
      <c r="E77" s="650"/>
      <c r="F77" s="891"/>
      <c r="G77" s="327">
        <v>13625</v>
      </c>
      <c r="H77" s="650"/>
      <c r="I77" s="369"/>
      <c r="J77" s="1145">
        <v>3700</v>
      </c>
      <c r="K77" s="1146"/>
      <c r="L77" s="1147"/>
      <c r="M77" s="1148">
        <v>4078</v>
      </c>
      <c r="N77" s="637"/>
      <c r="O77" s="627"/>
      <c r="P77" s="628">
        <f>SUM(P78)</f>
        <v>4496</v>
      </c>
    </row>
    <row r="78" spans="1:16" ht="16.899999999999999" customHeight="1">
      <c r="A78" s="370" t="s">
        <v>482</v>
      </c>
      <c r="B78" s="1404" t="s">
        <v>516</v>
      </c>
      <c r="C78" s="1405"/>
      <c r="D78" s="1406"/>
      <c r="E78" s="325"/>
      <c r="F78" s="84"/>
      <c r="G78" s="328">
        <f>SUM(G79)</f>
        <v>13625</v>
      </c>
      <c r="H78" s="325"/>
      <c r="I78" s="85"/>
      <c r="J78" s="1149">
        <f>SUM(J79)</f>
        <v>3700</v>
      </c>
      <c r="K78" s="1150"/>
      <c r="L78" s="1151"/>
      <c r="M78" s="1152">
        <f>SUM(M79)</f>
        <v>4078</v>
      </c>
      <c r="N78" s="638"/>
      <c r="O78" s="328"/>
      <c r="P78" s="324">
        <f>SUM(P79)</f>
        <v>4496</v>
      </c>
    </row>
    <row r="79" spans="1:16" ht="27.6" customHeight="1" thickBot="1">
      <c r="A79" s="371"/>
      <c r="B79" s="452" t="s">
        <v>155</v>
      </c>
      <c r="C79" s="372">
        <v>824</v>
      </c>
      <c r="D79" s="1124" t="s">
        <v>595</v>
      </c>
      <c r="E79" s="899"/>
      <c r="F79" s="892"/>
      <c r="G79" s="1011">
        <v>13625</v>
      </c>
      <c r="H79" s="651"/>
      <c r="I79" s="629"/>
      <c r="J79" s="1153">
        <v>3700</v>
      </c>
      <c r="K79" s="1154"/>
      <c r="L79" s="1155"/>
      <c r="M79" s="1156">
        <v>4078</v>
      </c>
      <c r="N79" s="639"/>
      <c r="O79" s="630"/>
      <c r="P79" s="1157">
        <v>4496</v>
      </c>
    </row>
  </sheetData>
  <mergeCells count="21">
    <mergeCell ref="B15:D15"/>
    <mergeCell ref="N4:P4"/>
    <mergeCell ref="H5:J6"/>
    <mergeCell ref="K5:M6"/>
    <mergeCell ref="B78:D78"/>
    <mergeCell ref="B72:D72"/>
    <mergeCell ref="B14:D14"/>
    <mergeCell ref="B17:D17"/>
    <mergeCell ref="B42:D42"/>
    <mergeCell ref="B44:D44"/>
    <mergeCell ref="B58:D58"/>
    <mergeCell ref="E4:G4"/>
    <mergeCell ref="E5:G6"/>
    <mergeCell ref="E8:G8"/>
    <mergeCell ref="N5:P6"/>
    <mergeCell ref="A3:P3"/>
    <mergeCell ref="H8:J8"/>
    <mergeCell ref="K8:M8"/>
    <mergeCell ref="N8:P8"/>
    <mergeCell ref="H4:J4"/>
    <mergeCell ref="K4:M4"/>
  </mergeCells>
  <phoneticPr fontId="56" type="noConversion"/>
  <pageMargins left="0.25" right="0.25" top="0.75" bottom="0.75" header="0.3" footer="0.3"/>
  <pageSetup paperSize="9" scale="74" orientation="landscape" r:id="rId1"/>
  <rowBreaks count="2" manualBreakCount="2">
    <brk id="30" max="15" man="1"/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4"/>
  <sheetViews>
    <sheetView topLeftCell="A25" zoomScaleSheetLayoutView="100" workbookViewId="0">
      <selection activeCell="C52" sqref="C52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5" width="10.7109375" customWidth="1"/>
    <col min="6" max="6" width="9.5703125" customWidth="1"/>
    <col min="7" max="7" width="10.7109375" customWidth="1"/>
    <col min="8" max="8" width="10.7109375" style="561" customWidth="1"/>
    <col min="9" max="9" width="9.42578125" customWidth="1"/>
    <col min="10" max="10" width="9.7109375" style="603" customWidth="1"/>
    <col min="11" max="11" width="10.7109375" style="561" customWidth="1"/>
    <col min="12" max="13" width="10.7109375" customWidth="1"/>
    <col min="14" max="14" width="10.140625" style="561" customWidth="1"/>
    <col min="15" max="15" width="9.28515625" customWidth="1"/>
    <col min="16" max="16" width="10.7109375" customWidth="1"/>
  </cols>
  <sheetData>
    <row r="1" spans="1:16" ht="18.75">
      <c r="A1" s="2" t="s">
        <v>21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6.149999999999999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0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6.5" thickTop="1">
      <c r="A9" s="344" t="s">
        <v>22</v>
      </c>
      <c r="B9" s="18"/>
      <c r="C9" s="19"/>
      <c r="D9" s="20"/>
      <c r="E9" s="659">
        <f>SUM(E10,E14,E17,E40,E43,E46,E49,E53)</f>
        <v>55395</v>
      </c>
      <c r="F9" s="340">
        <f>SUM(F10,F14,F17,F40,F43,F46,F53)</f>
        <v>10900</v>
      </c>
      <c r="G9" s="332">
        <f t="shared" ref="G9:P9" si="0">SUM(G10,G14,G17,G40,G43,G46,G49,G53)</f>
        <v>66295</v>
      </c>
      <c r="H9" s="659">
        <f t="shared" si="0"/>
        <v>56137</v>
      </c>
      <c r="I9" s="333">
        <f t="shared" si="0"/>
        <v>12000</v>
      </c>
      <c r="J9" s="660">
        <f t="shared" si="0"/>
        <v>68137</v>
      </c>
      <c r="K9" s="659">
        <f t="shared" si="0"/>
        <v>55815</v>
      </c>
      <c r="L9" s="333">
        <f t="shared" si="0"/>
        <v>0</v>
      </c>
      <c r="M9" s="660">
        <f t="shared" si="0"/>
        <v>55815</v>
      </c>
      <c r="N9" s="654">
        <f t="shared" si="0"/>
        <v>55829</v>
      </c>
      <c r="O9" s="653">
        <f t="shared" si="0"/>
        <v>0</v>
      </c>
      <c r="P9" s="655">
        <f t="shared" si="0"/>
        <v>55829</v>
      </c>
    </row>
    <row r="10" spans="1:16">
      <c r="A10" s="21" t="s">
        <v>23</v>
      </c>
      <c r="B10" s="1409" t="s">
        <v>24</v>
      </c>
      <c r="C10" s="1410"/>
      <c r="D10" s="1410"/>
      <c r="E10" s="189">
        <f>SUM(E11:E13)</f>
        <v>4230</v>
      </c>
      <c r="F10" s="337"/>
      <c r="G10" s="894">
        <f>SUM(G11:G13)</f>
        <v>4230</v>
      </c>
      <c r="H10" s="189">
        <f>SUM(H11:H13)</f>
        <v>4230</v>
      </c>
      <c r="I10" s="284">
        <f>SUM(I11:I13)</f>
        <v>0</v>
      </c>
      <c r="J10" s="179">
        <f>SUM(J11:J13)</f>
        <v>4230</v>
      </c>
      <c r="K10" s="189">
        <f t="shared" ref="K10:P10" si="1">SUM(K11:K13)</f>
        <v>3800</v>
      </c>
      <c r="L10" s="284">
        <f t="shared" si="1"/>
        <v>0</v>
      </c>
      <c r="M10" s="656">
        <f t="shared" si="1"/>
        <v>3800</v>
      </c>
      <c r="N10" s="189">
        <f t="shared" si="1"/>
        <v>3800</v>
      </c>
      <c r="O10" s="284">
        <f t="shared" si="1"/>
        <v>0</v>
      </c>
      <c r="P10" s="656">
        <f t="shared" si="1"/>
        <v>3800</v>
      </c>
    </row>
    <row r="11" spans="1:16">
      <c r="A11" s="22"/>
      <c r="B11" s="23" t="s">
        <v>25</v>
      </c>
      <c r="C11" s="24">
        <v>633006</v>
      </c>
      <c r="D11" s="25" t="s">
        <v>26</v>
      </c>
      <c r="E11" s="720">
        <v>300</v>
      </c>
      <c r="F11" s="885"/>
      <c r="G11" s="180">
        <f>SUM(E11:F11)</f>
        <v>300</v>
      </c>
      <c r="H11" s="306">
        <v>300</v>
      </c>
      <c r="I11" s="286"/>
      <c r="J11" s="622">
        <f>SUM(H11:I11)</f>
        <v>300</v>
      </c>
      <c r="K11" s="640">
        <v>300</v>
      </c>
      <c r="L11" s="322"/>
      <c r="M11" s="417">
        <f>SUM(K11:L11)</f>
        <v>300</v>
      </c>
      <c r="N11" s="642">
        <v>300</v>
      </c>
      <c r="O11" s="287"/>
      <c r="P11" s="657">
        <f>SUM(N11:O11)</f>
        <v>300</v>
      </c>
    </row>
    <row r="12" spans="1:16" ht="42" customHeight="1">
      <c r="A12" s="22"/>
      <c r="B12" s="23" t="s">
        <v>25</v>
      </c>
      <c r="C12" s="575" t="s">
        <v>687</v>
      </c>
      <c r="D12" s="28" t="s">
        <v>27</v>
      </c>
      <c r="E12" s="720">
        <v>3300</v>
      </c>
      <c r="F12" s="885"/>
      <c r="G12" s="180">
        <f>SUM(E12:F12)</f>
        <v>3300</v>
      </c>
      <c r="H12" s="306">
        <v>3300</v>
      </c>
      <c r="I12" s="286"/>
      <c r="J12" s="622">
        <f>SUM(H12:I12)</f>
        <v>3300</v>
      </c>
      <c r="K12" s="640">
        <v>3000</v>
      </c>
      <c r="L12" s="322"/>
      <c r="M12" s="417">
        <f>SUM(K12:L12)</f>
        <v>3000</v>
      </c>
      <c r="N12" s="642">
        <v>3000</v>
      </c>
      <c r="O12" s="287"/>
      <c r="P12" s="657">
        <f>SUM(N12:O12)</f>
        <v>3000</v>
      </c>
    </row>
    <row r="13" spans="1:16" ht="30" customHeight="1">
      <c r="A13" s="22"/>
      <c r="B13" s="29" t="s">
        <v>25</v>
      </c>
      <c r="C13" s="43">
        <v>637026</v>
      </c>
      <c r="D13" s="28" t="s">
        <v>28</v>
      </c>
      <c r="E13" s="720">
        <v>630</v>
      </c>
      <c r="F13" s="885"/>
      <c r="G13" s="180">
        <f>SUM(E13:F13)</f>
        <v>630</v>
      </c>
      <c r="H13" s="306">
        <v>630</v>
      </c>
      <c r="I13" s="286"/>
      <c r="J13" s="622">
        <f>SUM(H13:I13)</f>
        <v>630</v>
      </c>
      <c r="K13" s="640">
        <v>500</v>
      </c>
      <c r="L13" s="322"/>
      <c r="M13" s="417">
        <f>SUM(K13:L13)</f>
        <v>500</v>
      </c>
      <c r="N13" s="642">
        <v>500</v>
      </c>
      <c r="O13" s="287"/>
      <c r="P13" s="657">
        <f>SUM(N13:O13)</f>
        <v>500</v>
      </c>
    </row>
    <row r="14" spans="1:16" ht="16.899999999999999" customHeight="1">
      <c r="A14" s="30" t="s">
        <v>29</v>
      </c>
      <c r="B14" s="1385" t="s">
        <v>457</v>
      </c>
      <c r="C14" s="1386"/>
      <c r="D14" s="1387"/>
      <c r="E14" s="189">
        <f>SUM(E15:E16)</f>
        <v>200</v>
      </c>
      <c r="F14" s="900"/>
      <c r="G14" s="179">
        <f t="shared" ref="G14:P14" si="2">SUM(G15:G16)</f>
        <v>200</v>
      </c>
      <c r="H14" s="189">
        <f t="shared" si="2"/>
        <v>450</v>
      </c>
      <c r="I14" s="284">
        <f t="shared" si="2"/>
        <v>0</v>
      </c>
      <c r="J14" s="179">
        <f t="shared" si="2"/>
        <v>450</v>
      </c>
      <c r="K14" s="189">
        <f t="shared" si="2"/>
        <v>450</v>
      </c>
      <c r="L14" s="284">
        <f t="shared" si="2"/>
        <v>0</v>
      </c>
      <c r="M14" s="656">
        <f t="shared" si="2"/>
        <v>450</v>
      </c>
      <c r="N14" s="189">
        <f t="shared" si="2"/>
        <v>450</v>
      </c>
      <c r="O14" s="284">
        <f t="shared" si="2"/>
        <v>0</v>
      </c>
      <c r="P14" s="656">
        <f t="shared" si="2"/>
        <v>450</v>
      </c>
    </row>
    <row r="15" spans="1:16" ht="16.899999999999999" customHeight="1">
      <c r="A15" s="345"/>
      <c r="B15" s="144" t="s">
        <v>25</v>
      </c>
      <c r="C15" s="145" t="s">
        <v>47</v>
      </c>
      <c r="D15" s="242" t="s">
        <v>714</v>
      </c>
      <c r="E15" s="904">
        <v>50</v>
      </c>
      <c r="F15" s="885"/>
      <c r="G15" s="180">
        <f>SUM(E15:F15)</f>
        <v>50</v>
      </c>
      <c r="H15" s="661">
        <v>50</v>
      </c>
      <c r="I15" s="416"/>
      <c r="J15" s="622">
        <f>SUM(H15:I15)</f>
        <v>50</v>
      </c>
      <c r="K15" s="640">
        <v>50</v>
      </c>
      <c r="L15" s="322"/>
      <c r="M15" s="417">
        <f>SUM(K15:L15)</f>
        <v>50</v>
      </c>
      <c r="N15" s="642">
        <v>50</v>
      </c>
      <c r="O15" s="287"/>
      <c r="P15" s="657">
        <f>SUM(N15:O15)</f>
        <v>50</v>
      </c>
    </row>
    <row r="16" spans="1:16" ht="16.149999999999999" customHeight="1">
      <c r="A16" s="346"/>
      <c r="B16" s="41" t="s">
        <v>25</v>
      </c>
      <c r="C16" s="41" t="s">
        <v>138</v>
      </c>
      <c r="D16" s="28" t="s">
        <v>458</v>
      </c>
      <c r="E16" s="904">
        <v>150</v>
      </c>
      <c r="F16" s="885"/>
      <c r="G16" s="180">
        <f>SUM(E16:F16)</f>
        <v>150</v>
      </c>
      <c r="H16" s="661">
        <v>400</v>
      </c>
      <c r="I16" s="416"/>
      <c r="J16" s="622">
        <f>SUM(H16:I16)</f>
        <v>400</v>
      </c>
      <c r="K16" s="640">
        <v>400</v>
      </c>
      <c r="L16" s="322"/>
      <c r="M16" s="417">
        <f>SUM(K16:L16)</f>
        <v>400</v>
      </c>
      <c r="N16" s="642">
        <v>400</v>
      </c>
      <c r="O16" s="287"/>
      <c r="P16" s="657">
        <f>SUM(N16:O16)</f>
        <v>400</v>
      </c>
    </row>
    <row r="17" spans="1:16" ht="15.6" customHeight="1">
      <c r="A17" s="30" t="s">
        <v>43</v>
      </c>
      <c r="B17" s="1395" t="s">
        <v>30</v>
      </c>
      <c r="C17" s="1396"/>
      <c r="D17" s="1396"/>
      <c r="E17" s="189">
        <f>SUM(E18,E29,E32,E35)</f>
        <v>34627</v>
      </c>
      <c r="F17" s="868"/>
      <c r="G17" s="179">
        <f t="shared" ref="G17:P17" si="3">SUM(G18,G29,G32,G35)</f>
        <v>34627</v>
      </c>
      <c r="H17" s="189">
        <f t="shared" si="3"/>
        <v>34607</v>
      </c>
      <c r="I17" s="284">
        <f t="shared" si="3"/>
        <v>0</v>
      </c>
      <c r="J17" s="179">
        <f t="shared" si="3"/>
        <v>34607</v>
      </c>
      <c r="K17" s="189">
        <f t="shared" si="3"/>
        <v>34745</v>
      </c>
      <c r="L17" s="284">
        <f t="shared" si="3"/>
        <v>0</v>
      </c>
      <c r="M17" s="656">
        <f t="shared" si="3"/>
        <v>34745</v>
      </c>
      <c r="N17" s="189">
        <f t="shared" si="3"/>
        <v>34745</v>
      </c>
      <c r="O17" s="284">
        <f t="shared" si="3"/>
        <v>0</v>
      </c>
      <c r="P17" s="656">
        <f t="shared" si="3"/>
        <v>34745</v>
      </c>
    </row>
    <row r="18" spans="1:16">
      <c r="A18" s="347" t="s">
        <v>504</v>
      </c>
      <c r="B18" s="31"/>
      <c r="C18" s="32">
        <v>1</v>
      </c>
      <c r="D18" s="33" t="s">
        <v>31</v>
      </c>
      <c r="E18" s="897">
        <f>SUM(E19:E28)</f>
        <v>8747</v>
      </c>
      <c r="F18" s="871"/>
      <c r="G18" s="178">
        <f>SUM(G19:G28)</f>
        <v>8747</v>
      </c>
      <c r="H18" s="208">
        <f>SUM(H19:H28)</f>
        <v>8762</v>
      </c>
      <c r="I18" s="288"/>
      <c r="J18" s="621">
        <f>SUM(J19:J28)</f>
        <v>8762</v>
      </c>
      <c r="K18" s="208">
        <f>SUM(K19:K28)</f>
        <v>8900</v>
      </c>
      <c r="L18" s="288"/>
      <c r="M18" s="658">
        <f>SUM(M19:M28)</f>
        <v>8900</v>
      </c>
      <c r="N18" s="208">
        <f>SUM(N19:N28)</f>
        <v>8900</v>
      </c>
      <c r="O18" s="288"/>
      <c r="P18" s="658">
        <f>SUM(P19:P28)</f>
        <v>8900</v>
      </c>
    </row>
    <row r="19" spans="1:16" ht="16.149999999999999" customHeight="1">
      <c r="A19" s="346"/>
      <c r="B19" s="34" t="s">
        <v>32</v>
      </c>
      <c r="C19" s="24" t="s">
        <v>10</v>
      </c>
      <c r="D19" s="35" t="s">
        <v>519</v>
      </c>
      <c r="E19" s="750">
        <v>7486</v>
      </c>
      <c r="F19" s="696"/>
      <c r="G19" s="180">
        <f t="shared" ref="G19:G27" si="4">SUM(E19:F19)</f>
        <v>7486</v>
      </c>
      <c r="H19" s="642">
        <v>7950</v>
      </c>
      <c r="I19" s="287"/>
      <c r="J19" s="622">
        <f t="shared" ref="J19:J27" si="5">SUM(H19:I19)</f>
        <v>7950</v>
      </c>
      <c r="K19" s="306">
        <v>8088</v>
      </c>
      <c r="L19" s="286"/>
      <c r="M19" s="417">
        <f t="shared" ref="M19:M27" si="6">SUM(K19:L19)</f>
        <v>8088</v>
      </c>
      <c r="N19" s="642">
        <v>8088</v>
      </c>
      <c r="O19" s="287"/>
      <c r="P19" s="657">
        <f t="shared" ref="P19:P27" si="7">SUM(N19:O19)</f>
        <v>8088</v>
      </c>
    </row>
    <row r="20" spans="1:16" ht="27.6" customHeight="1">
      <c r="A20" s="346"/>
      <c r="B20" s="34" t="s">
        <v>32</v>
      </c>
      <c r="C20" s="24">
        <v>631001</v>
      </c>
      <c r="D20" s="35" t="s">
        <v>33</v>
      </c>
      <c r="E20" s="895">
        <v>0</v>
      </c>
      <c r="F20" s="696"/>
      <c r="G20" s="180">
        <f t="shared" si="4"/>
        <v>0</v>
      </c>
      <c r="H20" s="642">
        <v>10</v>
      </c>
      <c r="I20" s="287"/>
      <c r="J20" s="622">
        <f t="shared" si="5"/>
        <v>10</v>
      </c>
      <c r="K20" s="306">
        <v>10</v>
      </c>
      <c r="L20" s="286"/>
      <c r="M20" s="417">
        <f t="shared" si="6"/>
        <v>10</v>
      </c>
      <c r="N20" s="642">
        <v>10</v>
      </c>
      <c r="O20" s="287"/>
      <c r="P20" s="657">
        <f t="shared" si="7"/>
        <v>10</v>
      </c>
    </row>
    <row r="21" spans="1:16" ht="15.6" customHeight="1">
      <c r="A21" s="346"/>
      <c r="B21" s="574" t="s">
        <v>32</v>
      </c>
      <c r="C21" s="74">
        <v>632001</v>
      </c>
      <c r="D21" s="256" t="s">
        <v>646</v>
      </c>
      <c r="E21" s="750">
        <v>323</v>
      </c>
      <c r="F21" s="696"/>
      <c r="G21" s="180">
        <f t="shared" si="4"/>
        <v>323</v>
      </c>
      <c r="H21" s="642">
        <v>0</v>
      </c>
      <c r="I21" s="287"/>
      <c r="J21" s="622">
        <f t="shared" si="5"/>
        <v>0</v>
      </c>
      <c r="K21" s="306">
        <v>0</v>
      </c>
      <c r="L21" s="286"/>
      <c r="M21" s="417">
        <f t="shared" si="6"/>
        <v>0</v>
      </c>
      <c r="N21" s="642">
        <v>0</v>
      </c>
      <c r="O21" s="287"/>
      <c r="P21" s="657">
        <f t="shared" si="7"/>
        <v>0</v>
      </c>
    </row>
    <row r="22" spans="1:16" ht="15" customHeight="1">
      <c r="A22" s="346"/>
      <c r="B22" s="574" t="s">
        <v>32</v>
      </c>
      <c r="C22" s="74">
        <v>632002</v>
      </c>
      <c r="D22" s="256" t="s">
        <v>647</v>
      </c>
      <c r="E22" s="895">
        <v>19</v>
      </c>
      <c r="F22" s="696"/>
      <c r="G22" s="180">
        <f t="shared" si="4"/>
        <v>19</v>
      </c>
      <c r="H22" s="750">
        <v>15</v>
      </c>
      <c r="I22" s="287"/>
      <c r="J22" s="622">
        <f t="shared" si="5"/>
        <v>15</v>
      </c>
      <c r="K22" s="306">
        <v>15</v>
      </c>
      <c r="L22" s="286"/>
      <c r="M22" s="417">
        <f t="shared" si="6"/>
        <v>15</v>
      </c>
      <c r="N22" s="642">
        <v>15</v>
      </c>
      <c r="O22" s="287"/>
      <c r="P22" s="657">
        <f t="shared" si="7"/>
        <v>15</v>
      </c>
    </row>
    <row r="23" spans="1:16" ht="15" customHeight="1">
      <c r="A23" s="346"/>
      <c r="B23" s="34" t="s">
        <v>32</v>
      </c>
      <c r="C23" s="74">
        <v>633006</v>
      </c>
      <c r="D23" s="35" t="s">
        <v>34</v>
      </c>
      <c r="E23" s="750">
        <v>200</v>
      </c>
      <c r="F23" s="696"/>
      <c r="G23" s="180">
        <f t="shared" si="4"/>
        <v>200</v>
      </c>
      <c r="H23" s="642">
        <v>100</v>
      </c>
      <c r="I23" s="287"/>
      <c r="J23" s="622">
        <f t="shared" si="5"/>
        <v>100</v>
      </c>
      <c r="K23" s="306">
        <v>100</v>
      </c>
      <c r="L23" s="286"/>
      <c r="M23" s="417">
        <f t="shared" si="6"/>
        <v>100</v>
      </c>
      <c r="N23" s="642">
        <v>100</v>
      </c>
      <c r="O23" s="287"/>
      <c r="P23" s="657">
        <f t="shared" si="7"/>
        <v>100</v>
      </c>
    </row>
    <row r="24" spans="1:16" ht="13.9" customHeight="1">
      <c r="A24" s="346"/>
      <c r="B24" s="34" t="s">
        <v>32</v>
      </c>
      <c r="C24" s="74">
        <v>636</v>
      </c>
      <c r="D24" s="35" t="s">
        <v>533</v>
      </c>
      <c r="E24" s="750">
        <v>137</v>
      </c>
      <c r="F24" s="696"/>
      <c r="G24" s="180">
        <f t="shared" si="4"/>
        <v>137</v>
      </c>
      <c r="H24" s="642">
        <v>277</v>
      </c>
      <c r="I24" s="287"/>
      <c r="J24" s="622">
        <f t="shared" si="5"/>
        <v>277</v>
      </c>
      <c r="K24" s="306">
        <v>277</v>
      </c>
      <c r="L24" s="286"/>
      <c r="M24" s="417">
        <f t="shared" si="6"/>
        <v>277</v>
      </c>
      <c r="N24" s="642">
        <v>277</v>
      </c>
      <c r="O24" s="287"/>
      <c r="P24" s="657">
        <f t="shared" si="7"/>
        <v>277</v>
      </c>
    </row>
    <row r="25" spans="1:16">
      <c r="A25" s="346"/>
      <c r="B25" s="34" t="s">
        <v>32</v>
      </c>
      <c r="C25" s="74">
        <v>637026</v>
      </c>
      <c r="D25" s="36" t="s">
        <v>35</v>
      </c>
      <c r="E25" s="750">
        <v>100</v>
      </c>
      <c r="F25" s="696"/>
      <c r="G25" s="180">
        <f t="shared" si="4"/>
        <v>100</v>
      </c>
      <c r="H25" s="642">
        <v>100</v>
      </c>
      <c r="I25" s="287"/>
      <c r="J25" s="622">
        <f t="shared" si="5"/>
        <v>100</v>
      </c>
      <c r="K25" s="306">
        <v>100</v>
      </c>
      <c r="L25" s="286"/>
      <c r="M25" s="417">
        <f t="shared" si="6"/>
        <v>100</v>
      </c>
      <c r="N25" s="642">
        <v>100</v>
      </c>
      <c r="O25" s="287"/>
      <c r="P25" s="657">
        <f t="shared" si="7"/>
        <v>100</v>
      </c>
    </row>
    <row r="26" spans="1:16">
      <c r="A26" s="346"/>
      <c r="B26" s="574" t="s">
        <v>32</v>
      </c>
      <c r="C26" s="74">
        <v>637035</v>
      </c>
      <c r="D26" s="76" t="s">
        <v>648</v>
      </c>
      <c r="E26" s="750">
        <v>15</v>
      </c>
      <c r="F26" s="696"/>
      <c r="G26" s="180">
        <f t="shared" si="4"/>
        <v>15</v>
      </c>
      <c r="H26" s="642">
        <v>0</v>
      </c>
      <c r="I26" s="287"/>
      <c r="J26" s="622">
        <f t="shared" si="5"/>
        <v>0</v>
      </c>
      <c r="K26" s="306">
        <v>0</v>
      </c>
      <c r="L26" s="286"/>
      <c r="M26" s="417">
        <f t="shared" si="6"/>
        <v>0</v>
      </c>
      <c r="N26" s="642">
        <v>0</v>
      </c>
      <c r="O26" s="287"/>
      <c r="P26" s="657">
        <f t="shared" si="7"/>
        <v>0</v>
      </c>
    </row>
    <row r="27" spans="1:16" ht="26.25">
      <c r="A27" s="346"/>
      <c r="B27" s="34" t="s">
        <v>32</v>
      </c>
      <c r="C27" s="37" t="s">
        <v>36</v>
      </c>
      <c r="D27" s="36" t="s">
        <v>37</v>
      </c>
      <c r="E27" s="750">
        <v>467</v>
      </c>
      <c r="F27" s="696"/>
      <c r="G27" s="180">
        <f t="shared" si="4"/>
        <v>467</v>
      </c>
      <c r="H27" s="642">
        <v>310</v>
      </c>
      <c r="I27" s="287"/>
      <c r="J27" s="622">
        <f t="shared" si="5"/>
        <v>310</v>
      </c>
      <c r="K27" s="306">
        <v>310</v>
      </c>
      <c r="L27" s="286"/>
      <c r="M27" s="417">
        <f t="shared" si="6"/>
        <v>310</v>
      </c>
      <c r="N27" s="642">
        <v>310</v>
      </c>
      <c r="O27" s="287"/>
      <c r="P27" s="657">
        <f t="shared" si="7"/>
        <v>310</v>
      </c>
    </row>
    <row r="28" spans="1:16">
      <c r="A28" s="346"/>
      <c r="B28" s="34"/>
      <c r="C28" s="37"/>
      <c r="D28" s="36"/>
      <c r="E28" s="750"/>
      <c r="F28" s="696"/>
      <c r="G28" s="180"/>
      <c r="H28" s="642"/>
      <c r="I28" s="287"/>
      <c r="J28" s="622"/>
      <c r="K28" s="306"/>
      <c r="L28" s="286"/>
      <c r="M28" s="417"/>
      <c r="N28" s="642"/>
      <c r="O28" s="287"/>
      <c r="P28" s="657"/>
    </row>
    <row r="29" spans="1:16" ht="18" customHeight="1">
      <c r="A29" s="38" t="s">
        <v>505</v>
      </c>
      <c r="B29" s="31"/>
      <c r="C29" s="32">
        <v>2</v>
      </c>
      <c r="D29" s="39" t="s">
        <v>38</v>
      </c>
      <c r="E29" s="897">
        <f>SUM(E30:E31)</f>
        <v>6682</v>
      </c>
      <c r="F29" s="871"/>
      <c r="G29" s="898">
        <f>SUM(G30:G31)</f>
        <v>6682</v>
      </c>
      <c r="H29" s="208">
        <f>SUM(H30:H31)</f>
        <v>6682</v>
      </c>
      <c r="I29" s="288"/>
      <c r="J29" s="621">
        <f>SUM(J30:J31)</f>
        <v>6682</v>
      </c>
      <c r="K29" s="208">
        <f t="shared" ref="K29:P29" si="8">SUM(K30:K31)</f>
        <v>6682</v>
      </c>
      <c r="L29" s="288"/>
      <c r="M29" s="680">
        <f t="shared" si="8"/>
        <v>6682</v>
      </c>
      <c r="N29" s="208">
        <f t="shared" si="8"/>
        <v>6682</v>
      </c>
      <c r="O29" s="288"/>
      <c r="P29" s="680">
        <f t="shared" si="8"/>
        <v>6682</v>
      </c>
    </row>
    <row r="30" spans="1:16" ht="16.149999999999999" customHeight="1">
      <c r="A30" s="348"/>
      <c r="B30" s="34" t="s">
        <v>25</v>
      </c>
      <c r="C30" s="24" t="s">
        <v>10</v>
      </c>
      <c r="D30" s="35" t="s">
        <v>519</v>
      </c>
      <c r="E30" s="720">
        <v>6378</v>
      </c>
      <c r="F30" s="696"/>
      <c r="G30" s="180">
        <f>SUM(E30:F30)</f>
        <v>6378</v>
      </c>
      <c r="H30" s="306">
        <v>6378</v>
      </c>
      <c r="I30" s="286"/>
      <c r="J30" s="622">
        <f>SUM(H30:I30)</f>
        <v>6378</v>
      </c>
      <c r="K30" s="306">
        <v>6378</v>
      </c>
      <c r="L30" s="286"/>
      <c r="M30" s="1169">
        <f>SUM(K30:L30)</f>
        <v>6378</v>
      </c>
      <c r="N30" s="642">
        <v>6378</v>
      </c>
      <c r="O30" s="287"/>
      <c r="P30" s="1170">
        <f>SUM(N30:O30)</f>
        <v>6378</v>
      </c>
    </row>
    <row r="31" spans="1:16" ht="26.25" customHeight="1">
      <c r="A31" s="348"/>
      <c r="B31" s="34" t="s">
        <v>39</v>
      </c>
      <c r="C31" s="37" t="s">
        <v>36</v>
      </c>
      <c r="D31" s="36" t="s">
        <v>37</v>
      </c>
      <c r="E31" s="720">
        <v>304</v>
      </c>
      <c r="F31" s="696"/>
      <c r="G31" s="180">
        <f>SUM(E31:F31)</f>
        <v>304</v>
      </c>
      <c r="H31" s="306">
        <v>304</v>
      </c>
      <c r="I31" s="286"/>
      <c r="J31" s="622">
        <f>SUM(H31:I31)</f>
        <v>304</v>
      </c>
      <c r="K31" s="306">
        <v>304</v>
      </c>
      <c r="L31" s="286"/>
      <c r="M31" s="1169">
        <f>SUM(K31:L31)</f>
        <v>304</v>
      </c>
      <c r="N31" s="642">
        <v>304</v>
      </c>
      <c r="O31" s="287"/>
      <c r="P31" s="1170">
        <f>SUM(N31:O31)</f>
        <v>304</v>
      </c>
    </row>
    <row r="32" spans="1:16">
      <c r="A32" s="347" t="s">
        <v>506</v>
      </c>
      <c r="B32" s="31"/>
      <c r="C32" s="32">
        <v>3</v>
      </c>
      <c r="D32" s="33" t="s">
        <v>40</v>
      </c>
      <c r="E32" s="897">
        <f>SUM(E33:E34)</f>
        <v>5384</v>
      </c>
      <c r="F32" s="871"/>
      <c r="G32" s="178">
        <f>SUM(G33:G34)</f>
        <v>5384</v>
      </c>
      <c r="H32" s="208">
        <f>SUM(H33:H34)</f>
        <v>5384</v>
      </c>
      <c r="I32" s="288"/>
      <c r="J32" s="621">
        <f>SUM(J33:J34)</f>
        <v>5384</v>
      </c>
      <c r="K32" s="208">
        <f t="shared" ref="K32:P32" si="9">SUM(K33:K34)</f>
        <v>5384</v>
      </c>
      <c r="L32" s="288"/>
      <c r="M32" s="658">
        <f t="shared" si="9"/>
        <v>5384</v>
      </c>
      <c r="N32" s="208">
        <f t="shared" si="9"/>
        <v>5384</v>
      </c>
      <c r="O32" s="288"/>
      <c r="P32" s="680">
        <f t="shared" si="9"/>
        <v>5384</v>
      </c>
    </row>
    <row r="33" spans="1:16" ht="30.75" customHeight="1">
      <c r="A33" s="346"/>
      <c r="B33" s="34" t="s">
        <v>25</v>
      </c>
      <c r="C33" s="24" t="s">
        <v>10</v>
      </c>
      <c r="D33" s="35" t="s">
        <v>518</v>
      </c>
      <c r="E33" s="720">
        <v>5074</v>
      </c>
      <c r="F33" s="696"/>
      <c r="G33" s="180">
        <f>SUM(E33:F33)</f>
        <v>5074</v>
      </c>
      <c r="H33" s="306">
        <v>5074</v>
      </c>
      <c r="I33" s="286"/>
      <c r="J33" s="622">
        <f>SUM(H33:I33)</f>
        <v>5074</v>
      </c>
      <c r="K33" s="306">
        <v>5074</v>
      </c>
      <c r="L33" s="286"/>
      <c r="M33" s="417">
        <f>SUM(K33:L33)</f>
        <v>5074</v>
      </c>
      <c r="N33" s="642">
        <v>5074</v>
      </c>
      <c r="O33" s="287"/>
      <c r="P33" s="657">
        <f>SUM(N33:O33)</f>
        <v>5074</v>
      </c>
    </row>
    <row r="34" spans="1:16" ht="26.25">
      <c r="A34" s="346"/>
      <c r="B34" s="34" t="s">
        <v>39</v>
      </c>
      <c r="C34" s="37" t="s">
        <v>36</v>
      </c>
      <c r="D34" s="36" t="s">
        <v>37</v>
      </c>
      <c r="E34" s="720">
        <v>310</v>
      </c>
      <c r="F34" s="696"/>
      <c r="G34" s="180">
        <f>SUM(E34:F34)</f>
        <v>310</v>
      </c>
      <c r="H34" s="306">
        <v>310</v>
      </c>
      <c r="I34" s="286"/>
      <c r="J34" s="622">
        <f>SUM(H34:I34)</f>
        <v>310</v>
      </c>
      <c r="K34" s="306">
        <v>310</v>
      </c>
      <c r="L34" s="286"/>
      <c r="M34" s="417">
        <f>SUM(K34:L34)</f>
        <v>310</v>
      </c>
      <c r="N34" s="642">
        <v>310</v>
      </c>
      <c r="O34" s="287"/>
      <c r="P34" s="657">
        <f>SUM(N34:O34)</f>
        <v>310</v>
      </c>
    </row>
    <row r="35" spans="1:16" ht="28.5" customHeight="1">
      <c r="A35" s="38" t="s">
        <v>507</v>
      </c>
      <c r="B35" s="31"/>
      <c r="C35" s="32">
        <v>4</v>
      </c>
      <c r="D35" s="39" t="s">
        <v>41</v>
      </c>
      <c r="E35" s="897">
        <f>SUM(E36:E39)</f>
        <v>13814</v>
      </c>
      <c r="F35" s="871"/>
      <c r="G35" s="898">
        <f>SUM(G36:G39)</f>
        <v>13814</v>
      </c>
      <c r="H35" s="208">
        <f>SUM(H36:H39)</f>
        <v>13779</v>
      </c>
      <c r="I35" s="288"/>
      <c r="J35" s="621">
        <f>SUM(J36:J39)</f>
        <v>13779</v>
      </c>
      <c r="K35" s="208">
        <f t="shared" ref="K35:P35" si="10">SUM(K36:K39)</f>
        <v>13779</v>
      </c>
      <c r="L35" s="288"/>
      <c r="M35" s="658">
        <f t="shared" si="10"/>
        <v>13779</v>
      </c>
      <c r="N35" s="208">
        <f t="shared" si="10"/>
        <v>13779</v>
      </c>
      <c r="O35" s="288"/>
      <c r="P35" s="658">
        <f t="shared" si="10"/>
        <v>13779</v>
      </c>
    </row>
    <row r="36" spans="1:16" ht="15.6" customHeight="1">
      <c r="A36" s="349"/>
      <c r="B36" s="149" t="s">
        <v>39</v>
      </c>
      <c r="C36" s="146" t="s">
        <v>10</v>
      </c>
      <c r="D36" s="150" t="s">
        <v>519</v>
      </c>
      <c r="E36" s="750">
        <v>13159</v>
      </c>
      <c r="F36" s="499"/>
      <c r="G36" s="180">
        <f>SUM(E36:F36)</f>
        <v>13159</v>
      </c>
      <c r="H36" s="642">
        <v>13159</v>
      </c>
      <c r="I36" s="287"/>
      <c r="J36" s="622">
        <f>SUM(H36:I36)</f>
        <v>13159</v>
      </c>
      <c r="K36" s="642">
        <v>13159</v>
      </c>
      <c r="L36" s="287"/>
      <c r="M36" s="417">
        <f>SUM(K36:L36)</f>
        <v>13159</v>
      </c>
      <c r="N36" s="642">
        <v>13159</v>
      </c>
      <c r="O36" s="287"/>
      <c r="P36" s="657">
        <f>SUM(N36:O36)</f>
        <v>13159</v>
      </c>
    </row>
    <row r="37" spans="1:16" ht="27" customHeight="1">
      <c r="A37" s="349"/>
      <c r="B37" s="149" t="s">
        <v>39</v>
      </c>
      <c r="C37" s="157" t="s">
        <v>36</v>
      </c>
      <c r="D37" s="155" t="s">
        <v>37</v>
      </c>
      <c r="E37" s="750">
        <v>605</v>
      </c>
      <c r="F37" s="499"/>
      <c r="G37" s="180">
        <f>SUM(E37:F37)</f>
        <v>605</v>
      </c>
      <c r="H37" s="642">
        <v>620</v>
      </c>
      <c r="I37" s="287"/>
      <c r="J37" s="622">
        <f>SUM(H37:I37)</f>
        <v>620</v>
      </c>
      <c r="K37" s="642">
        <v>620</v>
      </c>
      <c r="L37" s="287"/>
      <c r="M37" s="417">
        <f>SUM(K37:L37)</f>
        <v>620</v>
      </c>
      <c r="N37" s="642">
        <v>620</v>
      </c>
      <c r="O37" s="287"/>
      <c r="P37" s="657">
        <f>SUM(N37:O37)</f>
        <v>620</v>
      </c>
    </row>
    <row r="38" spans="1:16">
      <c r="A38" s="349"/>
      <c r="B38" s="149" t="s">
        <v>39</v>
      </c>
      <c r="C38" s="146">
        <v>633006</v>
      </c>
      <c r="D38" s="182" t="s">
        <v>42</v>
      </c>
      <c r="E38" s="750">
        <v>50</v>
      </c>
      <c r="F38" s="499"/>
      <c r="G38" s="180">
        <f>SUM(E38:F38)</f>
        <v>50</v>
      </c>
      <c r="H38" s="642">
        <v>0</v>
      </c>
      <c r="I38" s="287"/>
      <c r="J38" s="622">
        <f>SUM(H38:I38)</f>
        <v>0</v>
      </c>
      <c r="K38" s="642">
        <v>0</v>
      </c>
      <c r="L38" s="287"/>
      <c r="M38" s="417">
        <f>SUM(K38:L38)</f>
        <v>0</v>
      </c>
      <c r="N38" s="642">
        <v>0</v>
      </c>
      <c r="O38" s="287"/>
      <c r="P38" s="657">
        <f>SUM(N38:O38)</f>
        <v>0</v>
      </c>
    </row>
    <row r="39" spans="1:16" ht="26.25">
      <c r="A39" s="349"/>
      <c r="B39" s="149" t="s">
        <v>25</v>
      </c>
      <c r="C39" s="146">
        <v>642015</v>
      </c>
      <c r="D39" s="130" t="s">
        <v>15</v>
      </c>
      <c r="E39" s="750">
        <v>0</v>
      </c>
      <c r="F39" s="499"/>
      <c r="G39" s="180">
        <f>SUM(E39:F39)</f>
        <v>0</v>
      </c>
      <c r="H39" s="642">
        <v>0</v>
      </c>
      <c r="I39" s="287"/>
      <c r="J39" s="622">
        <f>SUM(H39:I39)</f>
        <v>0</v>
      </c>
      <c r="K39" s="642">
        <v>0</v>
      </c>
      <c r="L39" s="287"/>
      <c r="M39" s="417">
        <f>SUM(K39:L39)</f>
        <v>0</v>
      </c>
      <c r="N39" s="642">
        <v>0</v>
      </c>
      <c r="O39" s="287"/>
      <c r="P39" s="657">
        <f>SUM(N39:O39)</f>
        <v>0</v>
      </c>
    </row>
    <row r="40" spans="1:16" ht="33" customHeight="1">
      <c r="A40" s="293" t="s">
        <v>44</v>
      </c>
      <c r="B40" s="1394" t="s">
        <v>526</v>
      </c>
      <c r="C40" s="1411"/>
      <c r="D40" s="1411"/>
      <c r="E40" s="189">
        <f>SUM(E41:E42)</f>
        <v>11816</v>
      </c>
      <c r="F40" s="284"/>
      <c r="G40" s="905">
        <f>SUM(G41:G42)</f>
        <v>11816</v>
      </c>
      <c r="H40" s="189">
        <f>SUM(H41:H42)</f>
        <v>12094</v>
      </c>
      <c r="I40" s="284">
        <f>SUM(I41:I42)</f>
        <v>0</v>
      </c>
      <c r="J40" s="179">
        <f>SUM(J41:J42)</f>
        <v>12094</v>
      </c>
      <c r="K40" s="189">
        <f t="shared" ref="K40:P40" si="11">SUM(K41:K42)</f>
        <v>12094</v>
      </c>
      <c r="L40" s="284">
        <f t="shared" si="11"/>
        <v>0</v>
      </c>
      <c r="M40" s="656">
        <f t="shared" si="11"/>
        <v>12094</v>
      </c>
      <c r="N40" s="189">
        <f t="shared" si="11"/>
        <v>12094</v>
      </c>
      <c r="O40" s="284">
        <f t="shared" si="11"/>
        <v>0</v>
      </c>
      <c r="P40" s="656">
        <f t="shared" si="11"/>
        <v>12094</v>
      </c>
    </row>
    <row r="41" spans="1:16" ht="18.600000000000001" customHeight="1">
      <c r="A41" s="346"/>
      <c r="B41" s="34" t="s">
        <v>25</v>
      </c>
      <c r="C41" s="24" t="s">
        <v>10</v>
      </c>
      <c r="D41" s="35" t="s">
        <v>519</v>
      </c>
      <c r="E41" s="906">
        <v>11211</v>
      </c>
      <c r="F41" s="338"/>
      <c r="G41" s="180">
        <f>SUM(E41:F41)</f>
        <v>11211</v>
      </c>
      <c r="H41" s="663">
        <v>11486</v>
      </c>
      <c r="I41" s="334"/>
      <c r="J41" s="622">
        <f>SUM(H41:I41)</f>
        <v>11486</v>
      </c>
      <c r="K41" s="906">
        <v>11486</v>
      </c>
      <c r="L41" s="338"/>
      <c r="M41" s="417">
        <f>SUM(K41:L41)</f>
        <v>11486</v>
      </c>
      <c r="N41" s="642">
        <v>11486</v>
      </c>
      <c r="O41" s="287"/>
      <c r="P41" s="657">
        <f>SUM(N41:O41)</f>
        <v>11486</v>
      </c>
    </row>
    <row r="42" spans="1:16" ht="26.25">
      <c r="A42" s="346"/>
      <c r="B42" s="34" t="s">
        <v>39</v>
      </c>
      <c r="C42" s="37" t="s">
        <v>36</v>
      </c>
      <c r="D42" s="36" t="s">
        <v>37</v>
      </c>
      <c r="E42" s="720">
        <v>605</v>
      </c>
      <c r="F42" s="339"/>
      <c r="G42" s="180">
        <f>SUM(E42:F42)</f>
        <v>605</v>
      </c>
      <c r="H42" s="306">
        <v>608</v>
      </c>
      <c r="I42" s="286"/>
      <c r="J42" s="622">
        <f>SUM(H42:I42)</f>
        <v>608</v>
      </c>
      <c r="K42" s="720">
        <v>608</v>
      </c>
      <c r="L42" s="339"/>
      <c r="M42" s="417">
        <f>SUM(K42:L42)</f>
        <v>608</v>
      </c>
      <c r="N42" s="642">
        <v>608</v>
      </c>
      <c r="O42" s="287"/>
      <c r="P42" s="657">
        <f>SUM(N42:O42)</f>
        <v>608</v>
      </c>
    </row>
    <row r="43" spans="1:16">
      <c r="A43" s="293" t="s">
        <v>51</v>
      </c>
      <c r="B43" s="1395" t="s">
        <v>45</v>
      </c>
      <c r="C43" s="1396"/>
      <c r="D43" s="1396"/>
      <c r="E43" s="189">
        <f>SUM(E44:E45)</f>
        <v>150</v>
      </c>
      <c r="F43" s="284"/>
      <c r="G43" s="179">
        <f>SUM(G44:G45)</f>
        <v>150</v>
      </c>
      <c r="H43" s="189">
        <f>SUM(H44:H45)</f>
        <v>150</v>
      </c>
      <c r="I43" s="284">
        <f>SUM(I44:I45)</f>
        <v>0</v>
      </c>
      <c r="J43" s="179">
        <f>SUM(J44:J45)</f>
        <v>150</v>
      </c>
      <c r="K43" s="189">
        <f t="shared" ref="K43:P43" si="12">SUM(K44:K45)</f>
        <v>150</v>
      </c>
      <c r="L43" s="284">
        <f t="shared" si="12"/>
        <v>0</v>
      </c>
      <c r="M43" s="656">
        <f t="shared" si="12"/>
        <v>150</v>
      </c>
      <c r="N43" s="189">
        <f t="shared" si="12"/>
        <v>150</v>
      </c>
      <c r="O43" s="284">
        <f t="shared" si="12"/>
        <v>0</v>
      </c>
      <c r="P43" s="656">
        <f t="shared" si="12"/>
        <v>150</v>
      </c>
    </row>
    <row r="44" spans="1:16">
      <c r="A44" s="350"/>
      <c r="B44" s="34" t="s">
        <v>46</v>
      </c>
      <c r="C44" s="41" t="s">
        <v>47</v>
      </c>
      <c r="D44" s="34" t="s">
        <v>48</v>
      </c>
      <c r="E44" s="895">
        <v>50</v>
      </c>
      <c r="F44" s="696"/>
      <c r="G44" s="180">
        <f>SUM(E44:F44)</f>
        <v>50</v>
      </c>
      <c r="H44" s="306">
        <v>50</v>
      </c>
      <c r="I44" s="286"/>
      <c r="J44" s="622">
        <f>SUM(H44:I44)</f>
        <v>50</v>
      </c>
      <c r="K44" s="306">
        <v>50</v>
      </c>
      <c r="L44" s="286"/>
      <c r="M44" s="417">
        <f>SUM(K44:L44)</f>
        <v>50</v>
      </c>
      <c r="N44" s="306">
        <v>50</v>
      </c>
      <c r="O44" s="286"/>
      <c r="P44" s="417">
        <f>SUM(N44:O44)</f>
        <v>50</v>
      </c>
    </row>
    <row r="45" spans="1:16">
      <c r="A45" s="350"/>
      <c r="B45" s="34" t="s">
        <v>46</v>
      </c>
      <c r="C45" s="41" t="s">
        <v>49</v>
      </c>
      <c r="D45" s="34" t="s">
        <v>50</v>
      </c>
      <c r="E45" s="895">
        <v>100</v>
      </c>
      <c r="F45" s="696"/>
      <c r="G45" s="180">
        <f>SUM(E45:F45)</f>
        <v>100</v>
      </c>
      <c r="H45" s="306">
        <v>100</v>
      </c>
      <c r="I45" s="286"/>
      <c r="J45" s="622">
        <f>SUM(H45:I45)</f>
        <v>100</v>
      </c>
      <c r="K45" s="306">
        <v>100</v>
      </c>
      <c r="L45" s="286"/>
      <c r="M45" s="417">
        <f>SUM(K45:L45)</f>
        <v>100</v>
      </c>
      <c r="N45" s="306">
        <v>100</v>
      </c>
      <c r="O45" s="286"/>
      <c r="P45" s="417">
        <f>SUM(N45:O45)</f>
        <v>100</v>
      </c>
    </row>
    <row r="46" spans="1:16">
      <c r="A46" s="293" t="s">
        <v>56</v>
      </c>
      <c r="B46" s="1395" t="s">
        <v>52</v>
      </c>
      <c r="C46" s="1396"/>
      <c r="D46" s="1396"/>
      <c r="E46" s="189">
        <f>SUM(E47:E48)</f>
        <v>300</v>
      </c>
      <c r="F46" s="284"/>
      <c r="G46" s="179">
        <f>SUM(G47:G48)</f>
        <v>300</v>
      </c>
      <c r="H46" s="189">
        <f>SUM(H47:H48)</f>
        <v>300</v>
      </c>
      <c r="I46" s="284">
        <f>SUM(I47:I48)</f>
        <v>0</v>
      </c>
      <c r="J46" s="179">
        <f>SUM(J47:J48)</f>
        <v>300</v>
      </c>
      <c r="K46" s="189">
        <f t="shared" ref="K46:P46" si="13">SUM(K47:K48)</f>
        <v>200</v>
      </c>
      <c r="L46" s="284">
        <f t="shared" si="13"/>
        <v>0</v>
      </c>
      <c r="M46" s="656">
        <f t="shared" si="13"/>
        <v>200</v>
      </c>
      <c r="N46" s="189">
        <f t="shared" si="13"/>
        <v>200</v>
      </c>
      <c r="O46" s="284">
        <f t="shared" si="13"/>
        <v>0</v>
      </c>
      <c r="P46" s="656">
        <f t="shared" si="13"/>
        <v>200</v>
      </c>
    </row>
    <row r="47" spans="1:16" ht="15.6" customHeight="1">
      <c r="A47" s="346"/>
      <c r="B47" s="34" t="s">
        <v>46</v>
      </c>
      <c r="C47" s="41" t="s">
        <v>49</v>
      </c>
      <c r="D47" s="42" t="s">
        <v>501</v>
      </c>
      <c r="E47" s="895">
        <v>300</v>
      </c>
      <c r="F47" s="696"/>
      <c r="G47" s="180">
        <f>SUM(E47:F47)</f>
        <v>300</v>
      </c>
      <c r="H47" s="642">
        <v>300</v>
      </c>
      <c r="I47" s="287"/>
      <c r="J47" s="622">
        <f>SUM(H47:I47)</f>
        <v>300</v>
      </c>
      <c r="K47" s="306">
        <v>200</v>
      </c>
      <c r="L47" s="286"/>
      <c r="M47" s="417">
        <f>SUM(K47:L47)</f>
        <v>200</v>
      </c>
      <c r="N47" s="306">
        <v>200</v>
      </c>
      <c r="O47" s="286"/>
      <c r="P47" s="417">
        <f>SUM(N47:O47)</f>
        <v>200</v>
      </c>
    </row>
    <row r="48" spans="1:16" ht="28.15" customHeight="1">
      <c r="A48" s="346"/>
      <c r="B48" s="41" t="s">
        <v>53</v>
      </c>
      <c r="C48" s="43" t="s">
        <v>54</v>
      </c>
      <c r="D48" s="42" t="s">
        <v>55</v>
      </c>
      <c r="E48" s="720">
        <v>0</v>
      </c>
      <c r="F48" s="499"/>
      <c r="G48" s="180">
        <f>SUM(E48:F48)</f>
        <v>0</v>
      </c>
      <c r="H48" s="306">
        <v>0</v>
      </c>
      <c r="I48" s="286"/>
      <c r="J48" s="622">
        <f>SUM(H48:I48)</f>
        <v>0</v>
      </c>
      <c r="K48" s="642">
        <v>0</v>
      </c>
      <c r="L48" s="287"/>
      <c r="M48" s="417">
        <f>SUM(K48:L48)</f>
        <v>0</v>
      </c>
      <c r="N48" s="642">
        <v>0</v>
      </c>
      <c r="O48" s="287"/>
      <c r="P48" s="417">
        <f>SUM(N48:O48)</f>
        <v>0</v>
      </c>
    </row>
    <row r="49" spans="1:23">
      <c r="A49" s="293" t="s">
        <v>508</v>
      </c>
      <c r="B49" s="1395" t="s">
        <v>57</v>
      </c>
      <c r="C49" s="1408"/>
      <c r="D49" s="1408"/>
      <c r="E49" s="189">
        <f>SUM(E50:E52)</f>
        <v>4072</v>
      </c>
      <c r="F49" s="284"/>
      <c r="G49" s="179">
        <f>SUM(G50:G52)</f>
        <v>4072</v>
      </c>
      <c r="H49" s="189">
        <f>SUM(H50:H51)</f>
        <v>4306</v>
      </c>
      <c r="I49" s="284">
        <f>SUM(I50:I52)</f>
        <v>12000</v>
      </c>
      <c r="J49" s="179">
        <f>SUM(J50:J52)</f>
        <v>16306</v>
      </c>
      <c r="K49" s="189">
        <f t="shared" ref="K49:P49" si="14">SUM(K50:K52)</f>
        <v>4376</v>
      </c>
      <c r="L49" s="284">
        <f t="shared" si="14"/>
        <v>0</v>
      </c>
      <c r="M49" s="656">
        <f t="shared" si="14"/>
        <v>4376</v>
      </c>
      <c r="N49" s="189">
        <f t="shared" si="14"/>
        <v>4390</v>
      </c>
      <c r="O49" s="284">
        <f t="shared" si="14"/>
        <v>0</v>
      </c>
      <c r="P49" s="656">
        <f t="shared" si="14"/>
        <v>4390</v>
      </c>
    </row>
    <row r="50" spans="1:23">
      <c r="A50" s="351"/>
      <c r="B50" s="34" t="s">
        <v>58</v>
      </c>
      <c r="C50" s="44">
        <v>641001</v>
      </c>
      <c r="D50" s="45" t="s">
        <v>59</v>
      </c>
      <c r="E50" s="720">
        <v>1300</v>
      </c>
      <c r="F50" s="887"/>
      <c r="G50" s="180">
        <f>SUM(E50:F50)</f>
        <v>1300</v>
      </c>
      <c r="H50" s="306">
        <v>1300</v>
      </c>
      <c r="I50" s="286"/>
      <c r="J50" s="622">
        <f>SUM(H50:I50)</f>
        <v>1300</v>
      </c>
      <c r="K50" s="661">
        <v>1300</v>
      </c>
      <c r="L50" s="416"/>
      <c r="M50" s="417">
        <f>SUM(K50:L50)</f>
        <v>1300</v>
      </c>
      <c r="N50" s="642">
        <v>1300</v>
      </c>
      <c r="O50" s="287"/>
      <c r="P50" s="657">
        <f>SUM(N50:O50)</f>
        <v>1300</v>
      </c>
    </row>
    <row r="51" spans="1:23">
      <c r="A51" s="46"/>
      <c r="B51" s="47" t="s">
        <v>58</v>
      </c>
      <c r="C51" s="48">
        <v>641001</v>
      </c>
      <c r="D51" s="49" t="s">
        <v>60</v>
      </c>
      <c r="E51" s="720">
        <v>2772</v>
      </c>
      <c r="F51" s="887"/>
      <c r="G51" s="180">
        <f>SUM(E51:F51)</f>
        <v>2772</v>
      </c>
      <c r="H51" s="306">
        <v>3006</v>
      </c>
      <c r="I51" s="286"/>
      <c r="J51" s="622">
        <f>SUM(H51:I51)</f>
        <v>3006</v>
      </c>
      <c r="K51" s="661">
        <v>3076</v>
      </c>
      <c r="L51" s="416"/>
      <c r="M51" s="417">
        <f>SUM(K51:L51)</f>
        <v>3076</v>
      </c>
      <c r="N51" s="642">
        <v>3090</v>
      </c>
      <c r="O51" s="287"/>
      <c r="P51" s="657">
        <f>SUM(N51:O51)</f>
        <v>3090</v>
      </c>
    </row>
    <row r="52" spans="1:23" ht="27.6" customHeight="1">
      <c r="A52" s="352"/>
      <c r="B52" s="47" t="s">
        <v>61</v>
      </c>
      <c r="C52" s="1016" t="s">
        <v>811</v>
      </c>
      <c r="D52" s="79" t="s">
        <v>730</v>
      </c>
      <c r="E52" s="748">
        <v>0</v>
      </c>
      <c r="F52" s="901"/>
      <c r="G52" s="180">
        <f>SUM(E52:F52)</f>
        <v>0</v>
      </c>
      <c r="H52" s="664"/>
      <c r="I52" s="335">
        <v>12000</v>
      </c>
      <c r="J52" s="622">
        <f>SUM(H52:I52)</f>
        <v>12000</v>
      </c>
      <c r="K52" s="662"/>
      <c r="L52" s="652">
        <v>0</v>
      </c>
      <c r="M52" s="417">
        <f>SUM(K52:L52)</f>
        <v>0</v>
      </c>
      <c r="N52" s="642"/>
      <c r="O52" s="287">
        <v>0</v>
      </c>
      <c r="P52" s="657">
        <f>SUM(N52:O52)</f>
        <v>0</v>
      </c>
    </row>
    <row r="53" spans="1:23">
      <c r="A53" s="30" t="s">
        <v>594</v>
      </c>
      <c r="B53" s="1395" t="s">
        <v>593</v>
      </c>
      <c r="C53" s="1408"/>
      <c r="D53" s="1408"/>
      <c r="E53" s="189"/>
      <c r="F53" s="326">
        <v>10900</v>
      </c>
      <c r="G53" s="179">
        <f>SUM(G54)</f>
        <v>10900</v>
      </c>
      <c r="H53" s="189">
        <v>0</v>
      </c>
      <c r="I53" s="284">
        <f>SUM(I54)</f>
        <v>0</v>
      </c>
      <c r="J53" s="179">
        <f>SUM(H53)</f>
        <v>0</v>
      </c>
      <c r="K53" s="189"/>
      <c r="L53" s="326">
        <f>SUM(L54)</f>
        <v>0</v>
      </c>
      <c r="M53" s="179">
        <f>SUM(M54)</f>
        <v>0</v>
      </c>
      <c r="N53" s="189"/>
      <c r="O53" s="284">
        <f>SUM(O54)</f>
        <v>0</v>
      </c>
      <c r="P53" s="656">
        <f>SUM(P54)</f>
        <v>0</v>
      </c>
      <c r="Q53" s="195"/>
      <c r="R53" s="195"/>
      <c r="S53" s="196"/>
      <c r="T53" s="197"/>
      <c r="U53" s="195"/>
      <c r="V53" s="195"/>
      <c r="W53" s="198"/>
    </row>
    <row r="54" spans="1:23" ht="39.75" thickBot="1">
      <c r="A54" s="353"/>
      <c r="B54" s="354" t="s">
        <v>58</v>
      </c>
      <c r="C54" s="355">
        <v>713</v>
      </c>
      <c r="D54" s="487" t="s">
        <v>769</v>
      </c>
      <c r="E54" s="741"/>
      <c r="F54" s="902">
        <v>10900</v>
      </c>
      <c r="G54" s="605">
        <f>SUM(E54:F54)</f>
        <v>10900</v>
      </c>
      <c r="H54" s="343"/>
      <c r="I54" s="313">
        <v>0</v>
      </c>
      <c r="J54" s="623">
        <f>SUM(H54:I54)</f>
        <v>0</v>
      </c>
      <c r="K54" s="343"/>
      <c r="L54" s="357">
        <v>0</v>
      </c>
      <c r="M54" s="645">
        <f>SUM(K54:L54)</f>
        <v>0</v>
      </c>
      <c r="N54" s="343"/>
      <c r="O54" s="313">
        <v>0</v>
      </c>
      <c r="P54" s="605">
        <f>SUM(N54:O54)</f>
        <v>0</v>
      </c>
      <c r="Q54" s="61"/>
      <c r="R54" s="61"/>
      <c r="S54" s="191"/>
      <c r="T54" s="190"/>
      <c r="U54" s="61"/>
      <c r="V54" s="61"/>
      <c r="W54" s="192"/>
    </row>
  </sheetData>
  <mergeCells count="21">
    <mergeCell ref="H8:J8"/>
    <mergeCell ref="K8:M8"/>
    <mergeCell ref="N8:P8"/>
    <mergeCell ref="H5:J6"/>
    <mergeCell ref="K5:M6"/>
    <mergeCell ref="A3:P3"/>
    <mergeCell ref="H4:J4"/>
    <mergeCell ref="K4:M4"/>
    <mergeCell ref="N4:P4"/>
    <mergeCell ref="E4:G4"/>
    <mergeCell ref="N5:P6"/>
    <mergeCell ref="E5:G6"/>
    <mergeCell ref="E8:G8"/>
    <mergeCell ref="B53:D53"/>
    <mergeCell ref="B49:D49"/>
    <mergeCell ref="B10:D10"/>
    <mergeCell ref="B17:D17"/>
    <mergeCell ref="B40:D40"/>
    <mergeCell ref="B43:D43"/>
    <mergeCell ref="B46:D46"/>
    <mergeCell ref="B14:D14"/>
  </mergeCells>
  <phoneticPr fontId="56" type="noConversion"/>
  <pageMargins left="0.25" right="0.25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2"/>
  <sheetViews>
    <sheetView view="pageBreakPreview" topLeftCell="C58" zoomScaleSheetLayoutView="100" workbookViewId="0">
      <selection activeCell="D71" sqref="D71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1.85546875" customWidth="1"/>
    <col min="5" max="5" width="10.7109375" customWidth="1"/>
    <col min="6" max="6" width="9.7109375" customWidth="1"/>
    <col min="7" max="7" width="10" customWidth="1"/>
    <col min="8" max="8" width="10.7109375" style="561" customWidth="1"/>
    <col min="9" max="9" width="9.42578125" customWidth="1"/>
    <col min="10" max="10" width="10.5703125" style="603" customWidth="1"/>
    <col min="11" max="11" width="10.7109375" style="561" customWidth="1"/>
    <col min="12" max="12" width="9.28515625" customWidth="1"/>
    <col min="13" max="13" width="10.28515625" customWidth="1"/>
    <col min="14" max="14" width="10.7109375" style="561" customWidth="1"/>
    <col min="15" max="15" width="8.85546875" customWidth="1"/>
    <col min="16" max="16" width="10.5703125" customWidth="1"/>
  </cols>
  <sheetData>
    <row r="1" spans="1:16" ht="18">
      <c r="A1" s="1415" t="s">
        <v>579</v>
      </c>
      <c r="B1" s="1415"/>
      <c r="C1" s="1416"/>
      <c r="D1" s="1416"/>
      <c r="E1" s="862"/>
      <c r="F1" s="862"/>
      <c r="G1" s="862"/>
    </row>
    <row r="2" spans="1:16" ht="15.75" thickBot="1">
      <c r="O2" s="1"/>
      <c r="P2" s="1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700</v>
      </c>
      <c r="F4" s="1398"/>
      <c r="G4" s="1399"/>
      <c r="H4" s="1397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4.45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79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9"/>
      <c r="I6" s="1359"/>
      <c r="J6" s="1360"/>
      <c r="K6" s="1358"/>
      <c r="L6" s="1359"/>
      <c r="M6" s="1360"/>
      <c r="N6" s="1358"/>
      <c r="O6" s="1359"/>
      <c r="P6" s="1360"/>
    </row>
    <row r="7" spans="1:16" ht="30.7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1160" t="s">
        <v>657</v>
      </c>
      <c r="H7" s="611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22.5" customHeight="1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9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6.5" thickTop="1">
      <c r="A9" s="1417" t="s">
        <v>62</v>
      </c>
      <c r="B9" s="1418"/>
      <c r="C9" s="1418"/>
      <c r="D9" s="1418"/>
      <c r="E9" s="666">
        <f>SUM(E10,E18,E35,E59,E72,E76)</f>
        <v>130561</v>
      </c>
      <c r="F9" s="336">
        <f>SUM(F18,F35,F59,F72,F76)</f>
        <v>823080</v>
      </c>
      <c r="G9" s="936">
        <f t="shared" ref="G9:P9" si="0">SUM(G10,G18,G35,G59,G72,G76)</f>
        <v>953641</v>
      </c>
      <c r="H9" s="926">
        <f>SUM(H10,H18,H35,H59,H72,H76,H80)</f>
        <v>183795</v>
      </c>
      <c r="I9" s="336">
        <f t="shared" si="0"/>
        <v>548104</v>
      </c>
      <c r="J9" s="667">
        <f>SUM(J10,J18,J35,J59,J72,J76,J80)</f>
        <v>731899</v>
      </c>
      <c r="K9" s="666">
        <f>SUM(K10,K18,K35,K59,K76,K72,K80)</f>
        <v>141798</v>
      </c>
      <c r="L9" s="336">
        <f t="shared" si="0"/>
        <v>0</v>
      </c>
      <c r="M9" s="667">
        <f t="shared" si="0"/>
        <v>141798</v>
      </c>
      <c r="N9" s="666">
        <f>SUM(N18,N10,N35,N59,N72,N76,N80)</f>
        <v>141425</v>
      </c>
      <c r="O9" s="336">
        <f t="shared" si="0"/>
        <v>0</v>
      </c>
      <c r="P9" s="667">
        <f t="shared" si="0"/>
        <v>141425</v>
      </c>
    </row>
    <row r="10" spans="1:16">
      <c r="A10" s="21" t="s">
        <v>63</v>
      </c>
      <c r="B10" s="51" t="s">
        <v>64</v>
      </c>
      <c r="C10" s="51"/>
      <c r="D10" s="268"/>
      <c r="E10" s="641">
        <f>SUM(E11:E17)</f>
        <v>30264</v>
      </c>
      <c r="F10" s="337"/>
      <c r="G10" s="179">
        <f>SUM(G11:G17)</f>
        <v>30264</v>
      </c>
      <c r="H10" s="927">
        <f>SUM(H11:H17)</f>
        <v>2200</v>
      </c>
      <c r="I10" s="337">
        <f t="shared" ref="I10:P10" si="1">SUM(I11:I17)</f>
        <v>0</v>
      </c>
      <c r="J10" s="177">
        <f t="shared" si="1"/>
        <v>2200</v>
      </c>
      <c r="K10" s="641">
        <f t="shared" si="1"/>
        <v>2200</v>
      </c>
      <c r="L10" s="337">
        <f t="shared" si="1"/>
        <v>0</v>
      </c>
      <c r="M10" s="177">
        <f t="shared" si="1"/>
        <v>2200</v>
      </c>
      <c r="N10" s="641">
        <f t="shared" si="1"/>
        <v>2200</v>
      </c>
      <c r="O10" s="337">
        <f t="shared" si="1"/>
        <v>0</v>
      </c>
      <c r="P10" s="177">
        <f t="shared" si="1"/>
        <v>2200</v>
      </c>
    </row>
    <row r="11" spans="1:16">
      <c r="A11" s="22"/>
      <c r="B11" s="54" t="s">
        <v>67</v>
      </c>
      <c r="C11" s="24">
        <v>637004</v>
      </c>
      <c r="D11" s="53" t="s">
        <v>66</v>
      </c>
      <c r="E11" s="937">
        <v>2200</v>
      </c>
      <c r="F11" s="885"/>
      <c r="G11" s="893">
        <f t="shared" ref="G11:G17" si="2">SUM(E11:F11)</f>
        <v>2200</v>
      </c>
      <c r="H11" s="928">
        <v>2200</v>
      </c>
      <c r="I11" s="329"/>
      <c r="J11" s="679">
        <f t="shared" ref="J11:J17" si="3">SUM(H11:I11)</f>
        <v>2200</v>
      </c>
      <c r="K11" s="640">
        <v>2200</v>
      </c>
      <c r="L11" s="322"/>
      <c r="M11" s="417">
        <f t="shared" ref="M11:M17" si="4">SUM(K11:L11)</f>
        <v>2200</v>
      </c>
      <c r="N11" s="635">
        <v>2200</v>
      </c>
      <c r="O11" s="914"/>
      <c r="P11" s="421">
        <f>SUM(N11:O11)</f>
        <v>2200</v>
      </c>
    </row>
    <row r="12" spans="1:16" ht="26.25">
      <c r="A12" s="908"/>
      <c r="B12" s="576" t="s">
        <v>494</v>
      </c>
      <c r="C12" s="74" t="s">
        <v>10</v>
      </c>
      <c r="D12" s="110" t="s">
        <v>599</v>
      </c>
      <c r="E12" s="937">
        <v>25679</v>
      </c>
      <c r="F12" s="885"/>
      <c r="G12" s="893">
        <f t="shared" si="2"/>
        <v>25679</v>
      </c>
      <c r="H12" s="911"/>
      <c r="I12" s="885"/>
      <c r="J12" s="679"/>
      <c r="K12" s="909"/>
      <c r="L12" s="910"/>
      <c r="M12" s="417">
        <f t="shared" si="4"/>
        <v>0</v>
      </c>
      <c r="N12" s="912"/>
      <c r="O12" s="913"/>
      <c r="P12" s="421">
        <f t="shared" ref="P12:P17" si="5">SUM(N12:O12)</f>
        <v>0</v>
      </c>
    </row>
    <row r="13" spans="1:16">
      <c r="A13" s="908"/>
      <c r="B13" s="576" t="s">
        <v>67</v>
      </c>
      <c r="C13" s="188">
        <v>633006</v>
      </c>
      <c r="D13" s="110" t="s">
        <v>48</v>
      </c>
      <c r="E13" s="937">
        <v>50</v>
      </c>
      <c r="F13" s="885"/>
      <c r="G13" s="893">
        <f t="shared" si="2"/>
        <v>50</v>
      </c>
      <c r="H13" s="911"/>
      <c r="I13" s="885"/>
      <c r="J13" s="679">
        <f t="shared" si="3"/>
        <v>0</v>
      </c>
      <c r="K13" s="909"/>
      <c r="L13" s="910"/>
      <c r="M13" s="417">
        <f t="shared" si="4"/>
        <v>0</v>
      </c>
      <c r="N13" s="912"/>
      <c r="O13" s="913"/>
      <c r="P13" s="421">
        <f t="shared" si="5"/>
        <v>0</v>
      </c>
    </row>
    <row r="14" spans="1:16" ht="26.25">
      <c r="A14" s="908"/>
      <c r="B14" s="576" t="s">
        <v>67</v>
      </c>
      <c r="C14" s="188">
        <v>633006</v>
      </c>
      <c r="D14" s="110" t="s">
        <v>558</v>
      </c>
      <c r="E14" s="937">
        <v>100</v>
      </c>
      <c r="F14" s="885"/>
      <c r="G14" s="893">
        <f t="shared" si="2"/>
        <v>100</v>
      </c>
      <c r="H14" s="911"/>
      <c r="I14" s="885"/>
      <c r="J14" s="679">
        <f t="shared" si="3"/>
        <v>0</v>
      </c>
      <c r="K14" s="909"/>
      <c r="L14" s="910"/>
      <c r="M14" s="417">
        <f t="shared" si="4"/>
        <v>0</v>
      </c>
      <c r="N14" s="912"/>
      <c r="O14" s="913"/>
      <c r="P14" s="421">
        <f t="shared" si="5"/>
        <v>0</v>
      </c>
    </row>
    <row r="15" spans="1:16" ht="26.25">
      <c r="A15" s="908"/>
      <c r="B15" s="576" t="s">
        <v>67</v>
      </c>
      <c r="C15" s="94">
        <v>633010</v>
      </c>
      <c r="D15" s="110" t="s">
        <v>525</v>
      </c>
      <c r="E15" s="937">
        <v>1000</v>
      </c>
      <c r="F15" s="885"/>
      <c r="G15" s="893">
        <f t="shared" si="2"/>
        <v>1000</v>
      </c>
      <c r="H15" s="911"/>
      <c r="I15" s="885"/>
      <c r="J15" s="679">
        <f t="shared" si="3"/>
        <v>0</v>
      </c>
      <c r="K15" s="909"/>
      <c r="L15" s="910"/>
      <c r="M15" s="417">
        <f t="shared" si="4"/>
        <v>0</v>
      </c>
      <c r="N15" s="912"/>
      <c r="O15" s="913"/>
      <c r="P15" s="421">
        <f t="shared" si="5"/>
        <v>0</v>
      </c>
    </row>
    <row r="16" spans="1:16">
      <c r="A16" s="908"/>
      <c r="B16" s="576" t="s">
        <v>67</v>
      </c>
      <c r="C16" s="74">
        <v>637014</v>
      </c>
      <c r="D16" s="110" t="s">
        <v>401</v>
      </c>
      <c r="E16" s="937">
        <v>1046</v>
      </c>
      <c r="F16" s="885"/>
      <c r="G16" s="893">
        <f t="shared" si="2"/>
        <v>1046</v>
      </c>
      <c r="H16" s="911"/>
      <c r="I16" s="885"/>
      <c r="J16" s="679">
        <f t="shared" si="3"/>
        <v>0</v>
      </c>
      <c r="K16" s="909"/>
      <c r="L16" s="910"/>
      <c r="M16" s="417">
        <f t="shared" si="4"/>
        <v>0</v>
      </c>
      <c r="N16" s="912"/>
      <c r="O16" s="913"/>
      <c r="P16" s="421">
        <f t="shared" si="5"/>
        <v>0</v>
      </c>
    </row>
    <row r="17" spans="1:16">
      <c r="A17" s="908"/>
      <c r="B17" s="576" t="s">
        <v>67</v>
      </c>
      <c r="C17" s="74">
        <v>637016</v>
      </c>
      <c r="D17" s="110" t="s">
        <v>13</v>
      </c>
      <c r="E17" s="937">
        <v>189</v>
      </c>
      <c r="F17" s="885"/>
      <c r="G17" s="893">
        <f t="shared" si="2"/>
        <v>189</v>
      </c>
      <c r="H17" s="911"/>
      <c r="I17" s="885"/>
      <c r="J17" s="679">
        <f t="shared" si="3"/>
        <v>0</v>
      </c>
      <c r="K17" s="909"/>
      <c r="L17" s="910"/>
      <c r="M17" s="417">
        <f t="shared" si="4"/>
        <v>0</v>
      </c>
      <c r="N17" s="912"/>
      <c r="O17" s="913"/>
      <c r="P17" s="421">
        <f t="shared" si="5"/>
        <v>0</v>
      </c>
    </row>
    <row r="18" spans="1:16">
      <c r="A18" s="21" t="s">
        <v>68</v>
      </c>
      <c r="B18" s="1428" t="s">
        <v>495</v>
      </c>
      <c r="C18" s="1429"/>
      <c r="D18" s="1429"/>
      <c r="E18" s="641">
        <f>SUM(E19:E33)</f>
        <v>1660</v>
      </c>
      <c r="F18" s="337"/>
      <c r="G18" s="945">
        <f>SUM(G19:G33)</f>
        <v>1660</v>
      </c>
      <c r="H18" s="927">
        <f>SUM(H19:H34)</f>
        <v>80453</v>
      </c>
      <c r="I18" s="337">
        <f t="shared" ref="I18:P18" si="6">SUM(I19:I33)</f>
        <v>0</v>
      </c>
      <c r="J18" s="668">
        <f>SUM(J19:J34)</f>
        <v>80453</v>
      </c>
      <c r="K18" s="641">
        <f>SUM(K19:K33)</f>
        <v>60263</v>
      </c>
      <c r="L18" s="337">
        <f t="shared" si="6"/>
        <v>0</v>
      </c>
      <c r="M18" s="668">
        <f t="shared" si="6"/>
        <v>60263</v>
      </c>
      <c r="N18" s="641">
        <f t="shared" si="6"/>
        <v>59783</v>
      </c>
      <c r="O18" s="337">
        <f t="shared" si="6"/>
        <v>0</v>
      </c>
      <c r="P18" s="668">
        <f t="shared" si="6"/>
        <v>59783</v>
      </c>
    </row>
    <row r="19" spans="1:16" ht="26.25">
      <c r="A19" s="22"/>
      <c r="B19" s="54" t="s">
        <v>494</v>
      </c>
      <c r="C19" s="24" t="s">
        <v>10</v>
      </c>
      <c r="D19" s="52" t="s">
        <v>599</v>
      </c>
      <c r="E19" s="937">
        <v>0</v>
      </c>
      <c r="F19" s="885"/>
      <c r="G19" s="893">
        <f t="shared" ref="G19:G33" si="7">SUM(E19:F19)</f>
        <v>0</v>
      </c>
      <c r="H19" s="928">
        <v>53078</v>
      </c>
      <c r="I19" s="329"/>
      <c r="J19" s="679">
        <f t="shared" ref="J19:J33" si="8">SUM(H19:I19)</f>
        <v>53078</v>
      </c>
      <c r="K19" s="640">
        <v>53100</v>
      </c>
      <c r="L19" s="322"/>
      <c r="M19" s="417">
        <f t="shared" ref="M19:M33" si="9">SUM(K19:L19)</f>
        <v>53100</v>
      </c>
      <c r="N19" s="635">
        <v>53100</v>
      </c>
      <c r="O19" s="329"/>
      <c r="P19" s="232">
        <f t="shared" ref="P19:P33" si="10">SUM(N19:O19)</f>
        <v>53100</v>
      </c>
    </row>
    <row r="20" spans="1:16" ht="30.6" customHeight="1">
      <c r="A20" s="22"/>
      <c r="B20" s="54" t="s">
        <v>67</v>
      </c>
      <c r="C20" s="24">
        <v>631001</v>
      </c>
      <c r="D20" s="110" t="s">
        <v>731</v>
      </c>
      <c r="E20" s="937">
        <v>0</v>
      </c>
      <c r="F20" s="885"/>
      <c r="G20" s="893">
        <f t="shared" si="7"/>
        <v>0</v>
      </c>
      <c r="H20" s="928">
        <v>1000</v>
      </c>
      <c r="I20" s="329"/>
      <c r="J20" s="679">
        <f t="shared" si="8"/>
        <v>1000</v>
      </c>
      <c r="K20" s="640">
        <v>0</v>
      </c>
      <c r="L20" s="322"/>
      <c r="M20" s="417">
        <v>0</v>
      </c>
      <c r="N20" s="635">
        <v>0</v>
      </c>
      <c r="O20" s="329"/>
      <c r="P20" s="232">
        <f t="shared" si="10"/>
        <v>0</v>
      </c>
    </row>
    <row r="21" spans="1:16">
      <c r="A21" s="22"/>
      <c r="B21" s="54" t="s">
        <v>67</v>
      </c>
      <c r="C21" s="41">
        <v>633006</v>
      </c>
      <c r="D21" s="52" t="s">
        <v>48</v>
      </c>
      <c r="E21" s="937">
        <v>0</v>
      </c>
      <c r="F21" s="885"/>
      <c r="G21" s="893">
        <f t="shared" si="7"/>
        <v>0</v>
      </c>
      <c r="H21" s="928">
        <v>100</v>
      </c>
      <c r="I21" s="329"/>
      <c r="J21" s="679">
        <f t="shared" si="8"/>
        <v>100</v>
      </c>
      <c r="K21" s="640">
        <v>100</v>
      </c>
      <c r="L21" s="322"/>
      <c r="M21" s="417">
        <f t="shared" si="9"/>
        <v>100</v>
      </c>
      <c r="N21" s="635">
        <v>100</v>
      </c>
      <c r="O21" s="329"/>
      <c r="P21" s="232">
        <f t="shared" si="10"/>
        <v>100</v>
      </c>
    </row>
    <row r="22" spans="1:16" ht="27" customHeight="1">
      <c r="A22" s="22"/>
      <c r="B22" s="576" t="s">
        <v>67</v>
      </c>
      <c r="C22" s="41">
        <v>633006</v>
      </c>
      <c r="D22" s="52" t="s">
        <v>558</v>
      </c>
      <c r="E22" s="937">
        <v>0</v>
      </c>
      <c r="F22" s="885"/>
      <c r="G22" s="893">
        <f t="shared" si="7"/>
        <v>0</v>
      </c>
      <c r="H22" s="928">
        <v>100</v>
      </c>
      <c r="I22" s="329"/>
      <c r="J22" s="679">
        <f t="shared" si="8"/>
        <v>100</v>
      </c>
      <c r="K22" s="640">
        <v>100</v>
      </c>
      <c r="L22" s="322"/>
      <c r="M22" s="417">
        <f t="shared" si="9"/>
        <v>100</v>
      </c>
      <c r="N22" s="635">
        <v>100</v>
      </c>
      <c r="O22" s="329"/>
      <c r="P22" s="232">
        <f t="shared" si="10"/>
        <v>100</v>
      </c>
    </row>
    <row r="23" spans="1:16" ht="26.25">
      <c r="A23" s="22"/>
      <c r="B23" s="54" t="s">
        <v>67</v>
      </c>
      <c r="C23" s="37">
        <v>633010</v>
      </c>
      <c r="D23" s="52" t="s">
        <v>525</v>
      </c>
      <c r="E23" s="937">
        <v>0</v>
      </c>
      <c r="F23" s="885"/>
      <c r="G23" s="893">
        <f t="shared" si="7"/>
        <v>0</v>
      </c>
      <c r="H23" s="928">
        <v>3404</v>
      </c>
      <c r="I23" s="329"/>
      <c r="J23" s="679">
        <f t="shared" si="8"/>
        <v>3404</v>
      </c>
      <c r="K23" s="640">
        <v>0</v>
      </c>
      <c r="L23" s="322"/>
      <c r="M23" s="417">
        <f t="shared" si="9"/>
        <v>0</v>
      </c>
      <c r="N23" s="635">
        <v>0</v>
      </c>
      <c r="O23" s="329"/>
      <c r="P23" s="232">
        <f t="shared" si="10"/>
        <v>0</v>
      </c>
    </row>
    <row r="24" spans="1:16" ht="27" customHeight="1">
      <c r="A24" s="22"/>
      <c r="B24" s="54" t="s">
        <v>67</v>
      </c>
      <c r="C24" s="37">
        <v>633007</v>
      </c>
      <c r="D24" s="52" t="s">
        <v>529</v>
      </c>
      <c r="E24" s="937">
        <v>0</v>
      </c>
      <c r="F24" s="885"/>
      <c r="G24" s="893">
        <f t="shared" si="7"/>
        <v>0</v>
      </c>
      <c r="H24" s="928">
        <v>2200</v>
      </c>
      <c r="I24" s="329"/>
      <c r="J24" s="679">
        <f t="shared" si="8"/>
        <v>2200</v>
      </c>
      <c r="K24" s="640">
        <v>0</v>
      </c>
      <c r="L24" s="322"/>
      <c r="M24" s="417">
        <f t="shared" si="9"/>
        <v>0</v>
      </c>
      <c r="N24" s="635">
        <v>0</v>
      </c>
      <c r="O24" s="329"/>
      <c r="P24" s="232">
        <f t="shared" si="10"/>
        <v>0</v>
      </c>
    </row>
    <row r="25" spans="1:16" ht="15" customHeight="1">
      <c r="A25" s="22"/>
      <c r="B25" s="54" t="s">
        <v>67</v>
      </c>
      <c r="C25" s="37">
        <v>633007</v>
      </c>
      <c r="D25" s="52" t="s">
        <v>549</v>
      </c>
      <c r="E25" s="937">
        <v>0</v>
      </c>
      <c r="F25" s="885"/>
      <c r="G25" s="893">
        <f t="shared" si="7"/>
        <v>0</v>
      </c>
      <c r="H25" s="928">
        <v>644</v>
      </c>
      <c r="I25" s="329"/>
      <c r="J25" s="679">
        <f t="shared" si="8"/>
        <v>644</v>
      </c>
      <c r="K25" s="640">
        <v>0</v>
      </c>
      <c r="L25" s="322"/>
      <c r="M25" s="417">
        <f t="shared" si="9"/>
        <v>0</v>
      </c>
      <c r="N25" s="635">
        <v>0</v>
      </c>
      <c r="O25" s="329"/>
      <c r="P25" s="232">
        <f t="shared" si="10"/>
        <v>0</v>
      </c>
    </row>
    <row r="26" spans="1:16" ht="27.6" customHeight="1">
      <c r="A26" s="22"/>
      <c r="B26" s="54" t="s">
        <v>67</v>
      </c>
      <c r="C26" s="24">
        <v>634001</v>
      </c>
      <c r="D26" s="52" t="s">
        <v>75</v>
      </c>
      <c r="E26" s="946">
        <v>500</v>
      </c>
      <c r="F26" s="885"/>
      <c r="G26" s="893">
        <f t="shared" si="7"/>
        <v>500</v>
      </c>
      <c r="H26" s="928">
        <v>3500</v>
      </c>
      <c r="I26" s="329"/>
      <c r="J26" s="679">
        <f t="shared" si="8"/>
        <v>3500</v>
      </c>
      <c r="K26" s="640">
        <v>4000</v>
      </c>
      <c r="L26" s="322"/>
      <c r="M26" s="417">
        <f t="shared" si="9"/>
        <v>4000</v>
      </c>
      <c r="N26" s="635">
        <v>4000</v>
      </c>
      <c r="O26" s="329"/>
      <c r="P26" s="232">
        <f t="shared" si="10"/>
        <v>4000</v>
      </c>
    </row>
    <row r="27" spans="1:16" ht="15.75" customHeight="1">
      <c r="A27" s="22"/>
      <c r="B27" s="54" t="s">
        <v>67</v>
      </c>
      <c r="C27" s="24">
        <v>634003</v>
      </c>
      <c r="D27" s="52" t="s">
        <v>530</v>
      </c>
      <c r="E27" s="946">
        <v>480</v>
      </c>
      <c r="F27" s="885"/>
      <c r="G27" s="893">
        <f t="shared" si="7"/>
        <v>480</v>
      </c>
      <c r="H27" s="928">
        <v>480</v>
      </c>
      <c r="I27" s="329"/>
      <c r="J27" s="679">
        <f t="shared" si="8"/>
        <v>480</v>
      </c>
      <c r="K27" s="640">
        <v>480</v>
      </c>
      <c r="L27" s="322"/>
      <c r="M27" s="417">
        <f t="shared" si="9"/>
        <v>480</v>
      </c>
      <c r="N27" s="635">
        <v>0</v>
      </c>
      <c r="O27" s="329"/>
      <c r="P27" s="232">
        <f t="shared" si="10"/>
        <v>0</v>
      </c>
    </row>
    <row r="28" spans="1:16" ht="40.9" customHeight="1">
      <c r="A28" s="22"/>
      <c r="B28" s="54" t="s">
        <v>67</v>
      </c>
      <c r="C28" s="37" t="s">
        <v>548</v>
      </c>
      <c r="D28" s="52" t="s">
        <v>534</v>
      </c>
      <c r="E28" s="946">
        <v>478</v>
      </c>
      <c r="F28" s="885"/>
      <c r="G28" s="893">
        <f t="shared" si="7"/>
        <v>478</v>
      </c>
      <c r="H28" s="928">
        <v>0</v>
      </c>
      <c r="I28" s="329"/>
      <c r="J28" s="679">
        <f t="shared" si="8"/>
        <v>0</v>
      </c>
      <c r="K28" s="640">
        <v>0</v>
      </c>
      <c r="L28" s="322"/>
      <c r="M28" s="417">
        <f t="shared" si="9"/>
        <v>0</v>
      </c>
      <c r="N28" s="635">
        <v>0</v>
      </c>
      <c r="O28" s="329"/>
      <c r="P28" s="232">
        <f t="shared" si="10"/>
        <v>0</v>
      </c>
    </row>
    <row r="29" spans="1:16" ht="27" customHeight="1">
      <c r="A29" s="22"/>
      <c r="B29" s="54" t="s">
        <v>67</v>
      </c>
      <c r="C29" s="24">
        <v>637001</v>
      </c>
      <c r="D29" s="52" t="s">
        <v>528</v>
      </c>
      <c r="E29" s="946">
        <v>0</v>
      </c>
      <c r="F29" s="885"/>
      <c r="G29" s="893">
        <f t="shared" si="7"/>
        <v>0</v>
      </c>
      <c r="H29" s="928">
        <v>1880</v>
      </c>
      <c r="I29" s="329"/>
      <c r="J29" s="679">
        <f t="shared" si="8"/>
        <v>1880</v>
      </c>
      <c r="K29" s="640">
        <v>0</v>
      </c>
      <c r="L29" s="322"/>
      <c r="M29" s="417">
        <f t="shared" si="9"/>
        <v>0</v>
      </c>
      <c r="N29" s="635">
        <v>0</v>
      </c>
      <c r="O29" s="329"/>
      <c r="P29" s="232">
        <f t="shared" si="10"/>
        <v>0</v>
      </c>
    </row>
    <row r="30" spans="1:16">
      <c r="A30" s="22"/>
      <c r="B30" s="54" t="s">
        <v>67</v>
      </c>
      <c r="C30" s="24">
        <v>637014</v>
      </c>
      <c r="D30" s="52" t="s">
        <v>401</v>
      </c>
      <c r="E30" s="946">
        <v>0</v>
      </c>
      <c r="F30" s="885"/>
      <c r="G30" s="893">
        <f t="shared" si="7"/>
        <v>0</v>
      </c>
      <c r="H30" s="928">
        <v>2092</v>
      </c>
      <c r="I30" s="329"/>
      <c r="J30" s="679">
        <f t="shared" si="8"/>
        <v>2092</v>
      </c>
      <c r="K30" s="640">
        <v>2092</v>
      </c>
      <c r="L30" s="322"/>
      <c r="M30" s="417">
        <f t="shared" si="9"/>
        <v>2092</v>
      </c>
      <c r="N30" s="635">
        <v>2092</v>
      </c>
      <c r="O30" s="329"/>
      <c r="P30" s="232">
        <f t="shared" si="10"/>
        <v>2092</v>
      </c>
    </row>
    <row r="31" spans="1:16" ht="16.149999999999999" customHeight="1">
      <c r="A31" s="22"/>
      <c r="B31" s="54" t="s">
        <v>67</v>
      </c>
      <c r="C31" s="24">
        <v>637016</v>
      </c>
      <c r="D31" s="52" t="s">
        <v>13</v>
      </c>
      <c r="E31" s="946">
        <v>0</v>
      </c>
      <c r="F31" s="885"/>
      <c r="G31" s="893">
        <f t="shared" si="7"/>
        <v>0</v>
      </c>
      <c r="H31" s="928">
        <v>391</v>
      </c>
      <c r="I31" s="329"/>
      <c r="J31" s="679">
        <f t="shared" si="8"/>
        <v>391</v>
      </c>
      <c r="K31" s="640">
        <v>391</v>
      </c>
      <c r="L31" s="322"/>
      <c r="M31" s="417">
        <f t="shared" si="9"/>
        <v>391</v>
      </c>
      <c r="N31" s="635">
        <v>391</v>
      </c>
      <c r="O31" s="329"/>
      <c r="P31" s="232">
        <f t="shared" si="10"/>
        <v>391</v>
      </c>
    </row>
    <row r="32" spans="1:16" ht="15.75" customHeight="1">
      <c r="A32" s="22"/>
      <c r="B32" s="54" t="s">
        <v>67</v>
      </c>
      <c r="C32" s="24">
        <v>637004</v>
      </c>
      <c r="D32" s="52" t="s">
        <v>581</v>
      </c>
      <c r="E32" s="946">
        <v>0</v>
      </c>
      <c r="F32" s="885"/>
      <c r="G32" s="893">
        <f t="shared" si="7"/>
        <v>0</v>
      </c>
      <c r="H32" s="928">
        <v>0</v>
      </c>
      <c r="I32" s="329"/>
      <c r="J32" s="679">
        <f t="shared" si="8"/>
        <v>0</v>
      </c>
      <c r="K32" s="640">
        <v>0</v>
      </c>
      <c r="L32" s="322"/>
      <c r="M32" s="417">
        <f t="shared" si="9"/>
        <v>0</v>
      </c>
      <c r="N32" s="635">
        <v>0</v>
      </c>
      <c r="O32" s="329"/>
      <c r="P32" s="232">
        <f t="shared" si="10"/>
        <v>0</v>
      </c>
    </row>
    <row r="33" spans="1:16" ht="25.9" customHeight="1">
      <c r="A33" s="22"/>
      <c r="B33" s="54" t="s">
        <v>67</v>
      </c>
      <c r="C33" s="24">
        <v>653001</v>
      </c>
      <c r="D33" s="52" t="s">
        <v>536</v>
      </c>
      <c r="E33" s="946">
        <v>202</v>
      </c>
      <c r="F33" s="885"/>
      <c r="G33" s="893">
        <f t="shared" si="7"/>
        <v>202</v>
      </c>
      <c r="H33" s="928">
        <v>0</v>
      </c>
      <c r="I33" s="329"/>
      <c r="J33" s="679">
        <f t="shared" si="8"/>
        <v>0</v>
      </c>
      <c r="K33" s="640">
        <v>0</v>
      </c>
      <c r="L33" s="322"/>
      <c r="M33" s="417">
        <f t="shared" si="9"/>
        <v>0</v>
      </c>
      <c r="N33" s="635">
        <v>0</v>
      </c>
      <c r="O33" s="329"/>
      <c r="P33" s="232">
        <f t="shared" si="10"/>
        <v>0</v>
      </c>
    </row>
    <row r="34" spans="1:16" ht="29.25" customHeight="1">
      <c r="A34" s="22"/>
      <c r="B34" s="995" t="s">
        <v>67</v>
      </c>
      <c r="C34" s="74" t="s">
        <v>308</v>
      </c>
      <c r="D34" s="1293" t="s">
        <v>815</v>
      </c>
      <c r="E34" s="946"/>
      <c r="F34" s="885"/>
      <c r="G34" s="893"/>
      <c r="H34" s="928">
        <v>11584</v>
      </c>
      <c r="I34" s="329"/>
      <c r="J34" s="679">
        <f>SUM(H34:I34)</f>
        <v>11584</v>
      </c>
      <c r="K34" s="640"/>
      <c r="L34" s="322"/>
      <c r="M34" s="417"/>
      <c r="N34" s="635"/>
      <c r="O34" s="329"/>
      <c r="P34" s="232"/>
    </row>
    <row r="35" spans="1:16">
      <c r="A35" s="293" t="s">
        <v>69</v>
      </c>
      <c r="B35" s="1395" t="s">
        <v>70</v>
      </c>
      <c r="C35" s="1432"/>
      <c r="D35" s="1432"/>
      <c r="E35" s="189">
        <f>SUM(E36,E54)</f>
        <v>30647</v>
      </c>
      <c r="F35" s="284">
        <f>SUM(F36,F54)</f>
        <v>483000</v>
      </c>
      <c r="G35" s="939">
        <f t="shared" ref="G35:P35" si="11">SUM(G36,G54)</f>
        <v>513647</v>
      </c>
      <c r="H35" s="326">
        <f t="shared" si="11"/>
        <v>30982</v>
      </c>
      <c r="I35" s="284">
        <f t="shared" si="11"/>
        <v>454800</v>
      </c>
      <c r="J35" s="656">
        <f t="shared" si="11"/>
        <v>485782</v>
      </c>
      <c r="K35" s="189">
        <f t="shared" si="11"/>
        <v>11072</v>
      </c>
      <c r="L35" s="284">
        <f t="shared" si="11"/>
        <v>0</v>
      </c>
      <c r="M35" s="656">
        <f t="shared" si="11"/>
        <v>11072</v>
      </c>
      <c r="N35" s="189">
        <f t="shared" si="11"/>
        <v>11092</v>
      </c>
      <c r="O35" s="284">
        <f t="shared" si="11"/>
        <v>0</v>
      </c>
      <c r="P35" s="656">
        <f t="shared" si="11"/>
        <v>11092</v>
      </c>
    </row>
    <row r="36" spans="1:16">
      <c r="A36" s="406" t="s">
        <v>812</v>
      </c>
      <c r="B36" s="1433" t="s">
        <v>532</v>
      </c>
      <c r="C36" s="1434"/>
      <c r="D36" s="1434"/>
      <c r="E36" s="669">
        <f>SUM(E37:E53)</f>
        <v>28288</v>
      </c>
      <c r="F36" s="381">
        <f>SUM(F37:F52)</f>
        <v>476000</v>
      </c>
      <c r="G36" s="940">
        <f t="shared" ref="G36:P36" si="12">SUM(G37:G53)</f>
        <v>504288</v>
      </c>
      <c r="H36" s="929">
        <f>SUM(H37:H53)</f>
        <v>28588</v>
      </c>
      <c r="I36" s="381">
        <f>SUM(I37:I53)</f>
        <v>454800</v>
      </c>
      <c r="J36" s="670">
        <f>SUM(J37:J53)</f>
        <v>483388</v>
      </c>
      <c r="K36" s="669">
        <f>SUM(K37:K53)</f>
        <v>8500</v>
      </c>
      <c r="L36" s="381">
        <f t="shared" si="12"/>
        <v>0</v>
      </c>
      <c r="M36" s="670">
        <f t="shared" si="12"/>
        <v>8500</v>
      </c>
      <c r="N36" s="669">
        <f t="shared" si="12"/>
        <v>8500</v>
      </c>
      <c r="O36" s="381">
        <f t="shared" si="12"/>
        <v>0</v>
      </c>
      <c r="P36" s="670">
        <f t="shared" si="12"/>
        <v>8500</v>
      </c>
    </row>
    <row r="37" spans="1:16">
      <c r="A37" s="346"/>
      <c r="B37" s="34" t="s">
        <v>71</v>
      </c>
      <c r="C37" s="24">
        <v>632003</v>
      </c>
      <c r="D37" s="36" t="s">
        <v>72</v>
      </c>
      <c r="E37" s="720">
        <v>280</v>
      </c>
      <c r="F37" s="696"/>
      <c r="G37" s="893">
        <f t="shared" ref="G37:G53" si="13">SUM(E37:F37)</f>
        <v>280</v>
      </c>
      <c r="H37" s="930">
        <v>230</v>
      </c>
      <c r="I37" s="286"/>
      <c r="J37" s="679">
        <f t="shared" ref="J37:J53" si="14">SUM(H37:I37)</f>
        <v>230</v>
      </c>
      <c r="K37" s="306">
        <v>230</v>
      </c>
      <c r="L37" s="286"/>
      <c r="M37" s="417">
        <f t="shared" ref="M37:M53" si="15">SUM(K37:L37)</f>
        <v>230</v>
      </c>
      <c r="N37" s="635">
        <v>230</v>
      </c>
      <c r="O37" s="329"/>
      <c r="P37" s="232">
        <f t="shared" ref="P37:P53" si="16">SUM(N37:O37)</f>
        <v>230</v>
      </c>
    </row>
    <row r="38" spans="1:16">
      <c r="A38" s="346"/>
      <c r="B38" s="34" t="s">
        <v>71</v>
      </c>
      <c r="C38" s="24">
        <v>633003</v>
      </c>
      <c r="D38" s="76" t="s">
        <v>649</v>
      </c>
      <c r="E38" s="720">
        <v>0</v>
      </c>
      <c r="F38" s="696"/>
      <c r="G38" s="893">
        <f t="shared" si="13"/>
        <v>0</v>
      </c>
      <c r="H38" s="930">
        <v>200</v>
      </c>
      <c r="I38" s="286"/>
      <c r="J38" s="679">
        <f t="shared" si="14"/>
        <v>200</v>
      </c>
      <c r="K38" s="306">
        <v>200</v>
      </c>
      <c r="L38" s="286"/>
      <c r="M38" s="417">
        <f t="shared" si="15"/>
        <v>200</v>
      </c>
      <c r="N38" s="635">
        <v>200</v>
      </c>
      <c r="O38" s="329"/>
      <c r="P38" s="232">
        <f t="shared" si="16"/>
        <v>200</v>
      </c>
    </row>
    <row r="39" spans="1:16" ht="42" customHeight="1">
      <c r="A39" s="363"/>
      <c r="B39" s="149" t="s">
        <v>71</v>
      </c>
      <c r="C39" s="146">
        <v>633004</v>
      </c>
      <c r="D39" s="150" t="s">
        <v>496</v>
      </c>
      <c r="E39" s="750">
        <v>0</v>
      </c>
      <c r="F39" s="499"/>
      <c r="G39" s="893">
        <f t="shared" si="13"/>
        <v>0</v>
      </c>
      <c r="H39" s="931">
        <v>300</v>
      </c>
      <c r="I39" s="287"/>
      <c r="J39" s="679">
        <f t="shared" si="14"/>
        <v>300</v>
      </c>
      <c r="K39" s="642">
        <v>300</v>
      </c>
      <c r="L39" s="287"/>
      <c r="M39" s="417">
        <f t="shared" si="15"/>
        <v>300</v>
      </c>
      <c r="N39" s="635">
        <v>300</v>
      </c>
      <c r="O39" s="329"/>
      <c r="P39" s="232">
        <f t="shared" si="16"/>
        <v>300</v>
      </c>
    </row>
    <row r="40" spans="1:16">
      <c r="A40" s="363"/>
      <c r="B40" s="149" t="s">
        <v>71</v>
      </c>
      <c r="C40" s="146">
        <v>633007</v>
      </c>
      <c r="D40" s="155" t="s">
        <v>73</v>
      </c>
      <c r="E40" s="750">
        <v>907</v>
      </c>
      <c r="F40" s="499"/>
      <c r="G40" s="893">
        <f t="shared" si="13"/>
        <v>907</v>
      </c>
      <c r="H40" s="931">
        <v>500</v>
      </c>
      <c r="I40" s="287"/>
      <c r="J40" s="679">
        <f t="shared" si="14"/>
        <v>500</v>
      </c>
      <c r="K40" s="642">
        <v>500</v>
      </c>
      <c r="L40" s="287"/>
      <c r="M40" s="417">
        <f t="shared" si="15"/>
        <v>500</v>
      </c>
      <c r="N40" s="635">
        <v>500</v>
      </c>
      <c r="O40" s="329"/>
      <c r="P40" s="232">
        <f t="shared" si="16"/>
        <v>500</v>
      </c>
    </row>
    <row r="41" spans="1:16">
      <c r="A41" s="363"/>
      <c r="B41" s="149" t="s">
        <v>71</v>
      </c>
      <c r="C41" s="146">
        <v>633006</v>
      </c>
      <c r="D41" s="155" t="s">
        <v>48</v>
      </c>
      <c r="E41" s="750">
        <v>390</v>
      </c>
      <c r="F41" s="499"/>
      <c r="G41" s="893">
        <f t="shared" si="13"/>
        <v>390</v>
      </c>
      <c r="H41" s="931">
        <v>300</v>
      </c>
      <c r="I41" s="287"/>
      <c r="J41" s="679">
        <f t="shared" si="14"/>
        <v>300</v>
      </c>
      <c r="K41" s="642">
        <v>300</v>
      </c>
      <c r="L41" s="287"/>
      <c r="M41" s="417">
        <f t="shared" si="15"/>
        <v>300</v>
      </c>
      <c r="N41" s="635">
        <v>300</v>
      </c>
      <c r="O41" s="329"/>
      <c r="P41" s="232">
        <f t="shared" si="16"/>
        <v>300</v>
      </c>
    </row>
    <row r="42" spans="1:16">
      <c r="A42" s="363"/>
      <c r="B42" s="149" t="s">
        <v>71</v>
      </c>
      <c r="C42" s="146">
        <v>633010</v>
      </c>
      <c r="D42" s="155" t="s">
        <v>588</v>
      </c>
      <c r="E42" s="750">
        <v>5688</v>
      </c>
      <c r="F42" s="499"/>
      <c r="G42" s="893">
        <f t="shared" si="13"/>
        <v>5688</v>
      </c>
      <c r="H42" s="931">
        <v>1500</v>
      </c>
      <c r="I42" s="287"/>
      <c r="J42" s="679">
        <f t="shared" si="14"/>
        <v>1500</v>
      </c>
      <c r="K42" s="642">
        <v>1000</v>
      </c>
      <c r="L42" s="287"/>
      <c r="M42" s="417">
        <f t="shared" si="15"/>
        <v>1000</v>
      </c>
      <c r="N42" s="635">
        <v>1000</v>
      </c>
      <c r="O42" s="329"/>
      <c r="P42" s="232">
        <f t="shared" si="16"/>
        <v>1000</v>
      </c>
    </row>
    <row r="43" spans="1:16" ht="16.899999999999999" customHeight="1">
      <c r="A43" s="363"/>
      <c r="B43" s="149"/>
      <c r="C43" s="146">
        <v>633016</v>
      </c>
      <c r="D43" s="150" t="s">
        <v>74</v>
      </c>
      <c r="E43" s="750">
        <v>0</v>
      </c>
      <c r="F43" s="499"/>
      <c r="G43" s="893">
        <f t="shared" si="13"/>
        <v>0</v>
      </c>
      <c r="H43" s="931">
        <v>200</v>
      </c>
      <c r="I43" s="287"/>
      <c r="J43" s="679">
        <f t="shared" si="14"/>
        <v>200</v>
      </c>
      <c r="K43" s="642">
        <v>200</v>
      </c>
      <c r="L43" s="287"/>
      <c r="M43" s="417">
        <f t="shared" si="15"/>
        <v>200</v>
      </c>
      <c r="N43" s="635">
        <v>200</v>
      </c>
      <c r="O43" s="329"/>
      <c r="P43" s="232">
        <f t="shared" si="16"/>
        <v>200</v>
      </c>
    </row>
    <row r="44" spans="1:16" ht="28.9" customHeight="1">
      <c r="A44" s="363"/>
      <c r="B44" s="149" t="s">
        <v>71</v>
      </c>
      <c r="C44" s="146">
        <v>634001</v>
      </c>
      <c r="D44" s="150" t="s">
        <v>75</v>
      </c>
      <c r="E44" s="750">
        <v>975</v>
      </c>
      <c r="F44" s="499"/>
      <c r="G44" s="893">
        <f t="shared" si="13"/>
        <v>975</v>
      </c>
      <c r="H44" s="931">
        <v>2500</v>
      </c>
      <c r="I44" s="287"/>
      <c r="J44" s="679">
        <f t="shared" si="14"/>
        <v>2500</v>
      </c>
      <c r="K44" s="642">
        <v>2500</v>
      </c>
      <c r="L44" s="287"/>
      <c r="M44" s="417">
        <f t="shared" si="15"/>
        <v>2500</v>
      </c>
      <c r="N44" s="635">
        <v>2500</v>
      </c>
      <c r="O44" s="329"/>
      <c r="P44" s="232">
        <f t="shared" si="16"/>
        <v>2500</v>
      </c>
    </row>
    <row r="45" spans="1:16" ht="15" customHeight="1">
      <c r="A45" s="363"/>
      <c r="B45" s="149" t="s">
        <v>76</v>
      </c>
      <c r="C45" s="146">
        <v>634002</v>
      </c>
      <c r="D45" s="150" t="s">
        <v>77</v>
      </c>
      <c r="E45" s="750">
        <v>890</v>
      </c>
      <c r="F45" s="499"/>
      <c r="G45" s="893">
        <f t="shared" si="13"/>
        <v>890</v>
      </c>
      <c r="H45" s="931">
        <v>1600</v>
      </c>
      <c r="I45" s="287"/>
      <c r="J45" s="679">
        <f t="shared" si="14"/>
        <v>1600</v>
      </c>
      <c r="K45" s="642">
        <v>1600</v>
      </c>
      <c r="L45" s="287"/>
      <c r="M45" s="417">
        <f t="shared" si="15"/>
        <v>1600</v>
      </c>
      <c r="N45" s="635">
        <v>1600</v>
      </c>
      <c r="O45" s="329"/>
      <c r="P45" s="232">
        <f t="shared" si="16"/>
        <v>1600</v>
      </c>
    </row>
    <row r="46" spans="1:16" ht="17.45" customHeight="1">
      <c r="A46" s="363"/>
      <c r="B46" s="149" t="s">
        <v>71</v>
      </c>
      <c r="C46" s="146">
        <v>634002</v>
      </c>
      <c r="D46" s="150" t="s">
        <v>78</v>
      </c>
      <c r="E46" s="750">
        <v>0</v>
      </c>
      <c r="F46" s="499"/>
      <c r="G46" s="893">
        <f t="shared" si="13"/>
        <v>0</v>
      </c>
      <c r="H46" s="931">
        <v>500</v>
      </c>
      <c r="I46" s="287"/>
      <c r="J46" s="679">
        <f t="shared" si="14"/>
        <v>500</v>
      </c>
      <c r="K46" s="642">
        <v>500</v>
      </c>
      <c r="L46" s="287"/>
      <c r="M46" s="417">
        <f t="shared" si="15"/>
        <v>500</v>
      </c>
      <c r="N46" s="635">
        <v>500</v>
      </c>
      <c r="O46" s="329"/>
      <c r="P46" s="232">
        <f t="shared" si="16"/>
        <v>500</v>
      </c>
    </row>
    <row r="47" spans="1:16" ht="15.6" customHeight="1">
      <c r="A47" s="363"/>
      <c r="B47" s="583" t="s">
        <v>71</v>
      </c>
      <c r="C47" s="146">
        <v>637001</v>
      </c>
      <c r="D47" s="251" t="s">
        <v>701</v>
      </c>
      <c r="E47" s="750">
        <v>400</v>
      </c>
      <c r="F47" s="499"/>
      <c r="G47" s="893">
        <f t="shared" si="13"/>
        <v>400</v>
      </c>
      <c r="H47" s="931">
        <v>1000</v>
      </c>
      <c r="I47" s="287"/>
      <c r="J47" s="679">
        <f>SUM(H47)</f>
        <v>1000</v>
      </c>
      <c r="K47" s="642">
        <v>0</v>
      </c>
      <c r="L47" s="287"/>
      <c r="M47" s="417">
        <f t="shared" si="15"/>
        <v>0</v>
      </c>
      <c r="N47" s="635">
        <v>0</v>
      </c>
      <c r="O47" s="329"/>
      <c r="P47" s="232">
        <f t="shared" si="16"/>
        <v>0</v>
      </c>
    </row>
    <row r="48" spans="1:16" ht="15.6" customHeight="1">
      <c r="A48" s="363"/>
      <c r="B48" s="149" t="s">
        <v>71</v>
      </c>
      <c r="C48" s="158">
        <v>637006</v>
      </c>
      <c r="D48" s="150" t="s">
        <v>511</v>
      </c>
      <c r="E48" s="750">
        <v>0</v>
      </c>
      <c r="F48" s="499"/>
      <c r="G48" s="893">
        <f t="shared" si="13"/>
        <v>0</v>
      </c>
      <c r="H48" s="931">
        <v>1000</v>
      </c>
      <c r="I48" s="287"/>
      <c r="J48" s="679">
        <f t="shared" si="14"/>
        <v>1000</v>
      </c>
      <c r="K48" s="642">
        <v>1000</v>
      </c>
      <c r="L48" s="287"/>
      <c r="M48" s="417">
        <f t="shared" si="15"/>
        <v>1000</v>
      </c>
      <c r="N48" s="635">
        <v>1000</v>
      </c>
      <c r="O48" s="329"/>
      <c r="P48" s="232">
        <f t="shared" si="16"/>
        <v>1000</v>
      </c>
    </row>
    <row r="49" spans="1:16" ht="15" customHeight="1">
      <c r="A49" s="346"/>
      <c r="B49" s="34" t="s">
        <v>71</v>
      </c>
      <c r="C49" s="24">
        <v>637015</v>
      </c>
      <c r="D49" s="36" t="s">
        <v>79</v>
      </c>
      <c r="E49" s="720">
        <v>170</v>
      </c>
      <c r="F49" s="696"/>
      <c r="G49" s="893">
        <f t="shared" si="13"/>
        <v>170</v>
      </c>
      <c r="H49" s="930">
        <v>170</v>
      </c>
      <c r="I49" s="286"/>
      <c r="J49" s="679">
        <f t="shared" si="14"/>
        <v>170</v>
      </c>
      <c r="K49" s="306">
        <v>170</v>
      </c>
      <c r="L49" s="286"/>
      <c r="M49" s="417">
        <f t="shared" si="15"/>
        <v>170</v>
      </c>
      <c r="N49" s="635">
        <v>170</v>
      </c>
      <c r="O49" s="329"/>
      <c r="P49" s="232">
        <f t="shared" si="16"/>
        <v>170</v>
      </c>
    </row>
    <row r="50" spans="1:16" ht="54" customHeight="1">
      <c r="A50" s="346"/>
      <c r="B50" s="574" t="s">
        <v>71</v>
      </c>
      <c r="C50" s="74">
        <v>700</v>
      </c>
      <c r="D50" s="256" t="s">
        <v>663</v>
      </c>
      <c r="E50" s="720"/>
      <c r="F50" s="696">
        <v>156000</v>
      </c>
      <c r="G50" s="893">
        <f t="shared" si="13"/>
        <v>156000</v>
      </c>
      <c r="H50" s="930"/>
      <c r="I50" s="286">
        <v>156000</v>
      </c>
      <c r="J50" s="679">
        <f t="shared" si="14"/>
        <v>156000</v>
      </c>
      <c r="K50" s="642"/>
      <c r="L50" s="287">
        <v>0</v>
      </c>
      <c r="M50" s="417">
        <f t="shared" si="15"/>
        <v>0</v>
      </c>
      <c r="N50" s="635"/>
      <c r="O50" s="329">
        <v>0</v>
      </c>
      <c r="P50" s="232">
        <f t="shared" si="16"/>
        <v>0</v>
      </c>
    </row>
    <row r="51" spans="1:16" ht="42.6" customHeight="1">
      <c r="A51" s="346"/>
      <c r="B51" s="574" t="s">
        <v>71</v>
      </c>
      <c r="C51" s="921" t="s">
        <v>664</v>
      </c>
      <c r="D51" s="256" t="s">
        <v>665</v>
      </c>
      <c r="E51" s="720">
        <v>6022</v>
      </c>
      <c r="F51" s="696"/>
      <c r="G51" s="893">
        <f t="shared" si="13"/>
        <v>6022</v>
      </c>
      <c r="H51" s="930">
        <v>6022</v>
      </c>
      <c r="I51" s="286"/>
      <c r="J51" s="679">
        <f t="shared" si="14"/>
        <v>6022</v>
      </c>
      <c r="K51" s="642">
        <v>0</v>
      </c>
      <c r="L51" s="287"/>
      <c r="M51" s="417">
        <f t="shared" si="15"/>
        <v>0</v>
      </c>
      <c r="N51" s="635">
        <v>0</v>
      </c>
      <c r="O51" s="329"/>
      <c r="P51" s="232">
        <f t="shared" si="16"/>
        <v>0</v>
      </c>
    </row>
    <row r="52" spans="1:16" ht="67.900000000000006" customHeight="1">
      <c r="A52" s="346"/>
      <c r="B52" s="574" t="s">
        <v>71</v>
      </c>
      <c r="C52" s="74">
        <v>700</v>
      </c>
      <c r="D52" s="256" t="s">
        <v>666</v>
      </c>
      <c r="E52" s="720"/>
      <c r="F52" s="696">
        <v>320000</v>
      </c>
      <c r="G52" s="893">
        <f t="shared" si="13"/>
        <v>320000</v>
      </c>
      <c r="H52" s="930"/>
      <c r="I52" s="286">
        <v>298800</v>
      </c>
      <c r="J52" s="679">
        <f t="shared" si="14"/>
        <v>298800</v>
      </c>
      <c r="K52" s="642"/>
      <c r="L52" s="287">
        <v>0</v>
      </c>
      <c r="M52" s="417">
        <f t="shared" si="15"/>
        <v>0</v>
      </c>
      <c r="N52" s="635"/>
      <c r="O52" s="329">
        <v>0</v>
      </c>
      <c r="P52" s="232">
        <f t="shared" si="16"/>
        <v>0</v>
      </c>
    </row>
    <row r="53" spans="1:16" ht="42" customHeight="1">
      <c r="A53" s="346"/>
      <c r="B53" s="574" t="s">
        <v>71</v>
      </c>
      <c r="C53" s="922" t="s">
        <v>667</v>
      </c>
      <c r="D53" s="256" t="s">
        <v>668</v>
      </c>
      <c r="E53" s="720">
        <v>12566</v>
      </c>
      <c r="F53" s="696"/>
      <c r="G53" s="893">
        <f t="shared" si="13"/>
        <v>12566</v>
      </c>
      <c r="H53" s="930">
        <v>12566</v>
      </c>
      <c r="I53" s="286"/>
      <c r="J53" s="679">
        <f t="shared" si="14"/>
        <v>12566</v>
      </c>
      <c r="K53" s="642">
        <v>0</v>
      </c>
      <c r="L53" s="287"/>
      <c r="M53" s="417">
        <f t="shared" si="15"/>
        <v>0</v>
      </c>
      <c r="N53" s="635">
        <v>0</v>
      </c>
      <c r="O53" s="329"/>
      <c r="P53" s="232">
        <f t="shared" si="16"/>
        <v>0</v>
      </c>
    </row>
    <row r="54" spans="1:16" ht="31.15" customHeight="1">
      <c r="A54" s="407" t="s">
        <v>813</v>
      </c>
      <c r="B54" s="269"/>
      <c r="C54" s="186">
        <v>1</v>
      </c>
      <c r="D54" s="186" t="s">
        <v>531</v>
      </c>
      <c r="E54" s="669">
        <f>SUM(E55:E58)</f>
        <v>2359</v>
      </c>
      <c r="F54" s="381">
        <f>SUM(F55:F58)</f>
        <v>7000</v>
      </c>
      <c r="G54" s="941">
        <f>SUM(G55:G58)</f>
        <v>9359</v>
      </c>
      <c r="H54" s="929">
        <f>SUM(H55:H58)</f>
        <v>2394</v>
      </c>
      <c r="I54" s="381">
        <f t="shared" ref="I54:P54" si="17">SUM(I55:I58)</f>
        <v>0</v>
      </c>
      <c r="J54" s="670">
        <f t="shared" si="17"/>
        <v>2394</v>
      </c>
      <c r="K54" s="669">
        <f>SUM(K55:K58)</f>
        <v>2572</v>
      </c>
      <c r="L54" s="381">
        <f t="shared" si="17"/>
        <v>0</v>
      </c>
      <c r="M54" s="670">
        <f t="shared" si="17"/>
        <v>2572</v>
      </c>
      <c r="N54" s="669">
        <f t="shared" si="17"/>
        <v>2592</v>
      </c>
      <c r="O54" s="381">
        <f t="shared" si="17"/>
        <v>0</v>
      </c>
      <c r="P54" s="670">
        <f t="shared" si="17"/>
        <v>2592</v>
      </c>
    </row>
    <row r="55" spans="1:16" ht="19.5" customHeight="1">
      <c r="A55" s="346"/>
      <c r="B55" s="34" t="s">
        <v>71</v>
      </c>
      <c r="C55" s="24">
        <v>637027</v>
      </c>
      <c r="D55" s="35" t="s">
        <v>527</v>
      </c>
      <c r="E55" s="720">
        <v>154</v>
      </c>
      <c r="F55" s="696"/>
      <c r="G55" s="893">
        <f>SUM(E55:F55)</f>
        <v>154</v>
      </c>
      <c r="H55" s="930">
        <v>158</v>
      </c>
      <c r="I55" s="286"/>
      <c r="J55" s="679">
        <f>SUM(H55:I55)</f>
        <v>158</v>
      </c>
      <c r="K55" s="306">
        <v>160</v>
      </c>
      <c r="L55" s="286"/>
      <c r="M55" s="417">
        <f>SUM(K55:L55)</f>
        <v>160</v>
      </c>
      <c r="N55" s="635">
        <v>162</v>
      </c>
      <c r="O55" s="329"/>
      <c r="P55" s="232">
        <f>SUM(N55:O55)</f>
        <v>162</v>
      </c>
    </row>
    <row r="56" spans="1:16" ht="19.5" customHeight="1">
      <c r="A56" s="346"/>
      <c r="B56" s="34" t="s">
        <v>71</v>
      </c>
      <c r="C56" s="24">
        <v>637027</v>
      </c>
      <c r="D56" s="35" t="s">
        <v>512</v>
      </c>
      <c r="E56" s="720">
        <v>1205</v>
      </c>
      <c r="F56" s="696"/>
      <c r="G56" s="893">
        <f>SUM(E56:F56)</f>
        <v>1205</v>
      </c>
      <c r="H56" s="930">
        <v>1236</v>
      </c>
      <c r="I56" s="286"/>
      <c r="J56" s="679">
        <f>SUM(H56:I56)</f>
        <v>1236</v>
      </c>
      <c r="K56" s="306">
        <v>1412</v>
      </c>
      <c r="L56" s="286"/>
      <c r="M56" s="417">
        <f>SUM(K56:L56)</f>
        <v>1412</v>
      </c>
      <c r="N56" s="635">
        <v>1430</v>
      </c>
      <c r="O56" s="329"/>
      <c r="P56" s="232">
        <f>SUM(N56:O56)</f>
        <v>1430</v>
      </c>
    </row>
    <row r="57" spans="1:16" ht="28.5" customHeight="1">
      <c r="A57" s="346"/>
      <c r="B57" s="34" t="s">
        <v>71</v>
      </c>
      <c r="C57" s="24">
        <v>642001</v>
      </c>
      <c r="D57" s="35" t="s">
        <v>80</v>
      </c>
      <c r="E57" s="720">
        <v>1000</v>
      </c>
      <c r="F57" s="696"/>
      <c r="G57" s="893">
        <f>SUM(E57:F57)</f>
        <v>1000</v>
      </c>
      <c r="H57" s="930">
        <v>1000</v>
      </c>
      <c r="I57" s="286"/>
      <c r="J57" s="679">
        <f>SUM(H57:I57)</f>
        <v>1000</v>
      </c>
      <c r="K57" s="306">
        <v>1000</v>
      </c>
      <c r="L57" s="286"/>
      <c r="M57" s="417">
        <f>SUM(K57:L57)</f>
        <v>1000</v>
      </c>
      <c r="N57" s="635">
        <v>1000</v>
      </c>
      <c r="O57" s="329"/>
      <c r="P57" s="232">
        <f>SUM(N57:O57)</f>
        <v>1000</v>
      </c>
    </row>
    <row r="58" spans="1:16" ht="29.25" customHeight="1">
      <c r="A58" s="346"/>
      <c r="B58" s="34" t="s">
        <v>71</v>
      </c>
      <c r="C58" s="24">
        <v>635006</v>
      </c>
      <c r="D58" s="35" t="s">
        <v>589</v>
      </c>
      <c r="E58" s="895"/>
      <c r="F58" s="873">
        <v>7000</v>
      </c>
      <c r="G58" s="893">
        <f>SUM(E58:F58)</f>
        <v>7000</v>
      </c>
      <c r="H58" s="930"/>
      <c r="I58" s="286">
        <v>0</v>
      </c>
      <c r="J58" s="679">
        <f>SUM(H58:I58)</f>
        <v>0</v>
      </c>
      <c r="K58" s="306"/>
      <c r="L58" s="286">
        <v>0</v>
      </c>
      <c r="M58" s="417">
        <f>SUM(K58:L58)</f>
        <v>0</v>
      </c>
      <c r="N58" s="635"/>
      <c r="O58" s="329">
        <v>0</v>
      </c>
      <c r="P58" s="232">
        <f>SUM(N58:O58)</f>
        <v>0</v>
      </c>
    </row>
    <row r="59" spans="1:16" ht="28.9" customHeight="1">
      <c r="A59" s="30" t="s">
        <v>614</v>
      </c>
      <c r="B59" s="1395" t="s">
        <v>81</v>
      </c>
      <c r="C59" s="1408"/>
      <c r="D59" s="1408"/>
      <c r="E59" s="189">
        <f>SUM(E60)</f>
        <v>67990</v>
      </c>
      <c r="F59" s="284">
        <f>SUM(F60)</f>
        <v>55998</v>
      </c>
      <c r="G59" s="179">
        <f>SUM(G60)</f>
        <v>123988</v>
      </c>
      <c r="H59" s="326">
        <f>SUM(H60,H73)</f>
        <v>66210</v>
      </c>
      <c r="I59" s="284">
        <f>SUM(I60)</f>
        <v>47178</v>
      </c>
      <c r="J59" s="179">
        <f>SUM(J60)</f>
        <v>113388</v>
      </c>
      <c r="K59" s="189">
        <f>SUM(K60)</f>
        <v>68263</v>
      </c>
      <c r="L59" s="284"/>
      <c r="M59" s="179">
        <f>SUM(M60)</f>
        <v>68263</v>
      </c>
      <c r="N59" s="641">
        <f>SUM(N60)</f>
        <v>68350</v>
      </c>
      <c r="O59" s="337"/>
      <c r="P59" s="278">
        <f>SUM(P60)</f>
        <v>68350</v>
      </c>
    </row>
    <row r="60" spans="1:16" ht="21.6" customHeight="1">
      <c r="A60" s="38" t="s">
        <v>82</v>
      </c>
      <c r="B60" s="31"/>
      <c r="C60" s="32">
        <v>1</v>
      </c>
      <c r="D60" s="39" t="s">
        <v>83</v>
      </c>
      <c r="E60" s="897">
        <f>SUM(E61:E71)</f>
        <v>67990</v>
      </c>
      <c r="F60" s="871">
        <f>SUM(F66:F71)</f>
        <v>55998</v>
      </c>
      <c r="G60" s="898">
        <f t="shared" ref="G60:P60" si="18">SUM(G61:G71)</f>
        <v>123988</v>
      </c>
      <c r="H60" s="932">
        <f t="shared" si="18"/>
        <v>66210</v>
      </c>
      <c r="I60" s="288">
        <f t="shared" si="18"/>
        <v>47178</v>
      </c>
      <c r="J60" s="680">
        <f t="shared" si="18"/>
        <v>113388</v>
      </c>
      <c r="K60" s="208">
        <f t="shared" si="18"/>
        <v>68263</v>
      </c>
      <c r="L60" s="288">
        <f t="shared" si="18"/>
        <v>0</v>
      </c>
      <c r="M60" s="658">
        <f t="shared" si="18"/>
        <v>68263</v>
      </c>
      <c r="N60" s="208">
        <f t="shared" si="18"/>
        <v>68350</v>
      </c>
      <c r="O60" s="288">
        <f t="shared" si="18"/>
        <v>0</v>
      </c>
      <c r="P60" s="658">
        <f t="shared" si="18"/>
        <v>68350</v>
      </c>
    </row>
    <row r="61" spans="1:16" ht="17.25" customHeight="1">
      <c r="A61" s="348"/>
      <c r="B61" s="574" t="s">
        <v>84</v>
      </c>
      <c r="C61" s="1310">
        <v>632001</v>
      </c>
      <c r="D61" s="1311" t="s">
        <v>650</v>
      </c>
      <c r="E61" s="1300">
        <v>55440</v>
      </c>
      <c r="F61" s="1301"/>
      <c r="G61" s="1319">
        <f t="shared" ref="G61:G71" si="19">SUM(E61:F61)</f>
        <v>55440</v>
      </c>
      <c r="H61" s="1320">
        <v>51000</v>
      </c>
      <c r="I61" s="1304">
        <v>0</v>
      </c>
      <c r="J61" s="1321">
        <f t="shared" ref="J61:J71" si="20">SUM(H61:I61)</f>
        <v>51000</v>
      </c>
      <c r="K61" s="306">
        <v>56000</v>
      </c>
      <c r="L61" s="286"/>
      <c r="M61" s="417">
        <f t="shared" ref="M61:M71" si="21">SUM(K61:L61)</f>
        <v>56000</v>
      </c>
      <c r="N61" s="733">
        <v>56000</v>
      </c>
      <c r="O61" s="577"/>
      <c r="P61" s="232">
        <f t="shared" ref="P61:P71" si="22">SUM(N61:O61)</f>
        <v>56000</v>
      </c>
    </row>
    <row r="62" spans="1:16" ht="16.5" customHeight="1">
      <c r="A62" s="348"/>
      <c r="B62" s="574" t="s">
        <v>84</v>
      </c>
      <c r="C62" s="74">
        <v>635006</v>
      </c>
      <c r="D62" s="256" t="s">
        <v>709</v>
      </c>
      <c r="E62" s="720">
        <v>365</v>
      </c>
      <c r="F62" s="696"/>
      <c r="G62" s="893">
        <f t="shared" si="19"/>
        <v>365</v>
      </c>
      <c r="H62" s="930">
        <v>900</v>
      </c>
      <c r="I62" s="286">
        <v>0</v>
      </c>
      <c r="J62" s="679">
        <f t="shared" si="20"/>
        <v>900</v>
      </c>
      <c r="K62" s="306">
        <v>0</v>
      </c>
      <c r="L62" s="286"/>
      <c r="M62" s="417">
        <f t="shared" si="21"/>
        <v>0</v>
      </c>
      <c r="N62" s="671"/>
      <c r="O62" s="577"/>
      <c r="P62" s="232">
        <f t="shared" si="22"/>
        <v>0</v>
      </c>
    </row>
    <row r="63" spans="1:16" ht="30" customHeight="1">
      <c r="A63" s="348"/>
      <c r="B63" s="574" t="s">
        <v>87</v>
      </c>
      <c r="C63" s="74">
        <v>635006</v>
      </c>
      <c r="D63" s="256" t="s">
        <v>710</v>
      </c>
      <c r="E63" s="720"/>
      <c r="F63" s="696"/>
      <c r="G63" s="893"/>
      <c r="H63" s="930">
        <v>2640</v>
      </c>
      <c r="I63" s="286">
        <v>0</v>
      </c>
      <c r="J63" s="679">
        <f>SUM(H63)</f>
        <v>2640</v>
      </c>
      <c r="K63" s="306">
        <v>0</v>
      </c>
      <c r="L63" s="286"/>
      <c r="M63" s="417">
        <f>SUM(K63)</f>
        <v>0</v>
      </c>
      <c r="N63" s="671"/>
      <c r="O63" s="577"/>
      <c r="P63" s="232"/>
    </row>
    <row r="64" spans="1:16" ht="27.75" customHeight="1">
      <c r="A64" s="348"/>
      <c r="B64" s="574" t="s">
        <v>84</v>
      </c>
      <c r="C64" s="74">
        <v>716</v>
      </c>
      <c r="D64" s="256" t="s">
        <v>722</v>
      </c>
      <c r="E64" s="720"/>
      <c r="F64" s="696"/>
      <c r="G64" s="893"/>
      <c r="H64" s="930">
        <v>0</v>
      </c>
      <c r="I64" s="286">
        <v>900</v>
      </c>
      <c r="J64" s="679">
        <f>SUM(I64)</f>
        <v>900</v>
      </c>
      <c r="K64" s="306"/>
      <c r="L64" s="286">
        <v>0</v>
      </c>
      <c r="M64" s="417">
        <f>SUM(L64)</f>
        <v>0</v>
      </c>
      <c r="N64" s="671"/>
      <c r="O64" s="577"/>
      <c r="P64" s="232"/>
    </row>
    <row r="65" spans="1:16" ht="26.25" customHeight="1">
      <c r="A65" s="348"/>
      <c r="B65" s="574" t="s">
        <v>84</v>
      </c>
      <c r="C65" s="74">
        <v>717</v>
      </c>
      <c r="D65" s="256" t="s">
        <v>712</v>
      </c>
      <c r="E65" s="720"/>
      <c r="F65" s="696"/>
      <c r="G65" s="893"/>
      <c r="H65" s="930">
        <v>0</v>
      </c>
      <c r="I65" s="286">
        <v>19680</v>
      </c>
      <c r="J65" s="679">
        <f>SUM(I65)</f>
        <v>19680</v>
      </c>
      <c r="K65" s="306"/>
      <c r="L65" s="286">
        <v>0</v>
      </c>
      <c r="M65" s="417">
        <f>SUM(L65)</f>
        <v>0</v>
      </c>
      <c r="N65" s="671"/>
      <c r="O65" s="577"/>
      <c r="P65" s="232"/>
    </row>
    <row r="66" spans="1:16" ht="31.5" customHeight="1">
      <c r="A66" s="348"/>
      <c r="B66" s="34" t="s">
        <v>84</v>
      </c>
      <c r="C66" s="24">
        <v>641001</v>
      </c>
      <c r="D66" s="35" t="s">
        <v>85</v>
      </c>
      <c r="E66" s="720">
        <v>3651</v>
      </c>
      <c r="F66" s="696"/>
      <c r="G66" s="893">
        <f t="shared" si="19"/>
        <v>3651</v>
      </c>
      <c r="H66" s="930">
        <v>3670</v>
      </c>
      <c r="I66" s="286">
        <v>0</v>
      </c>
      <c r="J66" s="679">
        <f t="shared" si="20"/>
        <v>3670</v>
      </c>
      <c r="K66" s="306">
        <v>3670</v>
      </c>
      <c r="L66" s="286"/>
      <c r="M66" s="417">
        <f t="shared" si="21"/>
        <v>3670</v>
      </c>
      <c r="N66" s="635">
        <v>3700</v>
      </c>
      <c r="O66" s="329"/>
      <c r="P66" s="232">
        <f t="shared" si="22"/>
        <v>3700</v>
      </c>
    </row>
    <row r="67" spans="1:16" ht="16.899999999999999" customHeight="1">
      <c r="A67" s="348"/>
      <c r="B67" s="34" t="s">
        <v>84</v>
      </c>
      <c r="C67" s="24">
        <v>641001</v>
      </c>
      <c r="D67" s="36" t="s">
        <v>86</v>
      </c>
      <c r="E67" s="720">
        <v>8534</v>
      </c>
      <c r="F67" s="696"/>
      <c r="G67" s="893">
        <f t="shared" si="19"/>
        <v>8534</v>
      </c>
      <c r="H67" s="930">
        <v>8000</v>
      </c>
      <c r="I67" s="286">
        <v>0</v>
      </c>
      <c r="J67" s="679">
        <f t="shared" si="20"/>
        <v>8000</v>
      </c>
      <c r="K67" s="306">
        <v>8593</v>
      </c>
      <c r="L67" s="286"/>
      <c r="M67" s="417">
        <f t="shared" si="21"/>
        <v>8593</v>
      </c>
      <c r="N67" s="635">
        <v>8650</v>
      </c>
      <c r="O67" s="329"/>
      <c r="P67" s="232">
        <f t="shared" si="22"/>
        <v>8650</v>
      </c>
    </row>
    <row r="68" spans="1:16" ht="19.5" customHeight="1">
      <c r="A68" s="348"/>
      <c r="B68" s="34" t="s">
        <v>87</v>
      </c>
      <c r="C68" s="1322">
        <v>717002</v>
      </c>
      <c r="D68" s="1323" t="s">
        <v>523</v>
      </c>
      <c r="E68" s="1300"/>
      <c r="F68" s="1301">
        <v>53268</v>
      </c>
      <c r="G68" s="1319">
        <f t="shared" si="19"/>
        <v>53268</v>
      </c>
      <c r="H68" s="1320">
        <v>0</v>
      </c>
      <c r="I68" s="1304">
        <v>25268</v>
      </c>
      <c r="J68" s="1321">
        <f t="shared" si="20"/>
        <v>25268</v>
      </c>
      <c r="K68" s="306"/>
      <c r="L68" s="286">
        <v>0</v>
      </c>
      <c r="M68" s="417">
        <f t="shared" si="21"/>
        <v>0</v>
      </c>
      <c r="N68" s="635"/>
      <c r="O68" s="329"/>
      <c r="P68" s="232">
        <f t="shared" si="22"/>
        <v>0</v>
      </c>
    </row>
    <row r="69" spans="1:16" ht="28.15" customHeight="1">
      <c r="A69" s="348"/>
      <c r="B69" s="41" t="s">
        <v>84</v>
      </c>
      <c r="C69" s="24">
        <v>717002</v>
      </c>
      <c r="D69" s="52" t="s">
        <v>590</v>
      </c>
      <c r="E69" s="720"/>
      <c r="F69" s="696">
        <v>0</v>
      </c>
      <c r="G69" s="893">
        <f t="shared" si="19"/>
        <v>0</v>
      </c>
      <c r="H69" s="930">
        <v>0</v>
      </c>
      <c r="I69" s="286">
        <v>0</v>
      </c>
      <c r="J69" s="679">
        <f t="shared" si="20"/>
        <v>0</v>
      </c>
      <c r="K69" s="642"/>
      <c r="L69" s="287">
        <v>0</v>
      </c>
      <c r="M69" s="417">
        <f t="shared" si="21"/>
        <v>0</v>
      </c>
      <c r="N69" s="635"/>
      <c r="O69" s="329"/>
      <c r="P69" s="232">
        <f t="shared" si="22"/>
        <v>0</v>
      </c>
    </row>
    <row r="70" spans="1:16" ht="15.6" customHeight="1">
      <c r="A70" s="349"/>
      <c r="B70" s="103" t="s">
        <v>84</v>
      </c>
      <c r="C70" s="103">
        <v>717002</v>
      </c>
      <c r="D70" s="130" t="s">
        <v>513</v>
      </c>
      <c r="E70" s="750"/>
      <c r="F70" s="499">
        <v>1400</v>
      </c>
      <c r="G70" s="893">
        <f t="shared" si="19"/>
        <v>1400</v>
      </c>
      <c r="H70" s="931">
        <v>0</v>
      </c>
      <c r="I70" s="287">
        <v>0</v>
      </c>
      <c r="J70" s="679">
        <f t="shared" si="20"/>
        <v>0</v>
      </c>
      <c r="K70" s="642"/>
      <c r="L70" s="287">
        <v>0</v>
      </c>
      <c r="M70" s="417">
        <f t="shared" si="21"/>
        <v>0</v>
      </c>
      <c r="N70" s="635"/>
      <c r="O70" s="329"/>
      <c r="P70" s="232">
        <f t="shared" si="22"/>
        <v>0</v>
      </c>
    </row>
    <row r="71" spans="1:16" s="578" customFormat="1" ht="16.899999999999999" customHeight="1">
      <c r="A71" s="349"/>
      <c r="B71" s="149" t="s">
        <v>84</v>
      </c>
      <c r="C71" s="103">
        <v>717002</v>
      </c>
      <c r="D71" s="130" t="s">
        <v>522</v>
      </c>
      <c r="E71" s="750"/>
      <c r="F71" s="873">
        <v>1330</v>
      </c>
      <c r="G71" s="893">
        <f t="shared" si="19"/>
        <v>1330</v>
      </c>
      <c r="H71" s="931">
        <v>0</v>
      </c>
      <c r="I71" s="287">
        <v>1330</v>
      </c>
      <c r="J71" s="679">
        <f t="shared" si="20"/>
        <v>1330</v>
      </c>
      <c r="K71" s="642"/>
      <c r="L71" s="287">
        <v>0</v>
      </c>
      <c r="M71" s="417">
        <f t="shared" si="21"/>
        <v>0</v>
      </c>
      <c r="N71" s="635"/>
      <c r="O71" s="329"/>
      <c r="P71" s="232">
        <f t="shared" si="22"/>
        <v>0</v>
      </c>
    </row>
    <row r="72" spans="1:16" s="578" customFormat="1" ht="21" customHeight="1">
      <c r="A72" s="55" t="s">
        <v>88</v>
      </c>
      <c r="B72" s="1395" t="s">
        <v>17</v>
      </c>
      <c r="C72" s="1429"/>
      <c r="D72" s="1429"/>
      <c r="E72" s="189"/>
      <c r="F72" s="284">
        <f>SUM(F73)</f>
        <v>249850</v>
      </c>
      <c r="G72" s="179">
        <f>SUM(G73)</f>
        <v>249850</v>
      </c>
      <c r="H72" s="326">
        <f>SUM(H73)</f>
        <v>0</v>
      </c>
      <c r="I72" s="284">
        <f>SUM(I73)</f>
        <v>13150</v>
      </c>
      <c r="J72" s="179">
        <f>SUM(J73)</f>
        <v>13150</v>
      </c>
      <c r="K72" s="189"/>
      <c r="L72" s="284">
        <f>SUM(L73)</f>
        <v>0</v>
      </c>
      <c r="M72" s="179">
        <f>SUM(M73)</f>
        <v>0</v>
      </c>
      <c r="N72" s="641"/>
      <c r="O72" s="337"/>
      <c r="P72" s="179">
        <f>SUM(P73)</f>
        <v>0</v>
      </c>
    </row>
    <row r="73" spans="1:16" ht="28.5" customHeight="1">
      <c r="A73" s="56" t="s">
        <v>615</v>
      </c>
      <c r="B73" s="31"/>
      <c r="C73" s="32">
        <v>1</v>
      </c>
      <c r="D73" s="39" t="s">
        <v>89</v>
      </c>
      <c r="E73" s="897"/>
      <c r="F73" s="871">
        <f>SUM(F74:F75)</f>
        <v>249850</v>
      </c>
      <c r="G73" s="898">
        <f>SUM(G74:G75)</f>
        <v>249850</v>
      </c>
      <c r="H73" s="932">
        <f>SUM(H74:H75)</f>
        <v>0</v>
      </c>
      <c r="I73" s="871">
        <f>SUM(I74:I75)</f>
        <v>13150</v>
      </c>
      <c r="J73" s="898">
        <f>SUM(J74:J75)</f>
        <v>13150</v>
      </c>
      <c r="K73" s="208"/>
      <c r="L73" s="288">
        <f>SUM(L74:L75)</f>
        <v>0</v>
      </c>
      <c r="M73" s="178">
        <f>SUM(M74:M75)</f>
        <v>0</v>
      </c>
      <c r="N73" s="672"/>
      <c r="O73" s="385"/>
      <c r="P73" s="178">
        <f>SUM(P74:P75)</f>
        <v>0</v>
      </c>
    </row>
    <row r="74" spans="1:16">
      <c r="A74" s="365"/>
      <c r="B74" s="57" t="s">
        <v>84</v>
      </c>
      <c r="C74" s="50">
        <v>717002</v>
      </c>
      <c r="D74" s="49" t="s">
        <v>524</v>
      </c>
      <c r="E74" s="721"/>
      <c r="F74" s="760">
        <v>237358</v>
      </c>
      <c r="G74" s="893">
        <f>SUM(E74:F74)</f>
        <v>237358</v>
      </c>
      <c r="H74" s="933">
        <v>0</v>
      </c>
      <c r="I74" s="760">
        <v>0</v>
      </c>
      <c r="J74" s="893">
        <f>SUM(H74:I74)</f>
        <v>0</v>
      </c>
      <c r="K74" s="673"/>
      <c r="L74" s="384">
        <v>0</v>
      </c>
      <c r="M74" s="417">
        <f>SUM(K74:L74)</f>
        <v>0</v>
      </c>
      <c r="N74" s="635"/>
      <c r="O74" s="329"/>
      <c r="P74" s="232">
        <f>SUM(N74:O74)</f>
        <v>0</v>
      </c>
    </row>
    <row r="75" spans="1:16" ht="27" customHeight="1">
      <c r="A75" s="408"/>
      <c r="B75" s="34" t="s">
        <v>84</v>
      </c>
      <c r="C75" s="24">
        <v>717002</v>
      </c>
      <c r="D75" s="35" t="s">
        <v>90</v>
      </c>
      <c r="E75" s="720"/>
      <c r="F75" s="696">
        <v>12492</v>
      </c>
      <c r="G75" s="893">
        <f>SUM(E75:F75)</f>
        <v>12492</v>
      </c>
      <c r="H75" s="930">
        <v>0</v>
      </c>
      <c r="I75" s="696">
        <v>13150</v>
      </c>
      <c r="J75" s="893">
        <f>SUM(H75:I75)</f>
        <v>13150</v>
      </c>
      <c r="K75" s="306"/>
      <c r="L75" s="286">
        <v>0</v>
      </c>
      <c r="M75" s="417">
        <f>SUM(K75:L75)</f>
        <v>0</v>
      </c>
      <c r="N75" s="635"/>
      <c r="O75" s="329"/>
      <c r="P75" s="232">
        <f>SUM(N75:O75)</f>
        <v>0</v>
      </c>
    </row>
    <row r="76" spans="1:16" ht="21" customHeight="1">
      <c r="A76" s="409" t="s">
        <v>91</v>
      </c>
      <c r="B76" s="1435" t="s">
        <v>92</v>
      </c>
      <c r="C76" s="1436"/>
      <c r="D76" s="1436"/>
      <c r="E76" s="942"/>
      <c r="F76" s="341">
        <f>SUM(F77)</f>
        <v>34232</v>
      </c>
      <c r="G76" s="924">
        <v>34232</v>
      </c>
      <c r="H76" s="934">
        <f>SUM(H77)</f>
        <v>0</v>
      </c>
      <c r="I76" s="382">
        <f>SUM(I77)</f>
        <v>32976</v>
      </c>
      <c r="J76" s="681">
        <f>SUM(J77)</f>
        <v>32976</v>
      </c>
      <c r="K76" s="674"/>
      <c r="L76" s="341">
        <f>SUM(L77)</f>
        <v>0</v>
      </c>
      <c r="M76" s="665">
        <f>SUM(M77)</f>
        <v>0</v>
      </c>
      <c r="N76" s="641"/>
      <c r="O76" s="337"/>
      <c r="P76" s="278"/>
    </row>
    <row r="77" spans="1:16" ht="53.45" customHeight="1" thickBot="1">
      <c r="A77" s="410"/>
      <c r="B77" s="411" t="s">
        <v>58</v>
      </c>
      <c r="C77" s="412">
        <v>713002</v>
      </c>
      <c r="D77" s="1164" t="s">
        <v>748</v>
      </c>
      <c r="E77" s="943"/>
      <c r="F77" s="513">
        <v>34232</v>
      </c>
      <c r="G77" s="944">
        <v>34232</v>
      </c>
      <c r="H77" s="935"/>
      <c r="I77" s="413">
        <v>32976</v>
      </c>
      <c r="J77" s="682">
        <f>SUM(H77:I77)</f>
        <v>32976</v>
      </c>
      <c r="K77" s="676"/>
      <c r="L77" s="330">
        <v>0</v>
      </c>
      <c r="M77" s="645">
        <f>SUM(K77:L77)</f>
        <v>0</v>
      </c>
      <c r="N77" s="636"/>
      <c r="O77" s="415"/>
      <c r="P77" s="531">
        <f>SUM(N77:O77)</f>
        <v>0</v>
      </c>
    </row>
    <row r="78" spans="1:16" ht="13.5" customHeight="1" thickBot="1">
      <c r="A78" s="1192"/>
      <c r="B78" s="1193"/>
      <c r="C78" s="1194"/>
      <c r="D78" s="1195"/>
      <c r="E78" s="915"/>
      <c r="F78" s="890"/>
      <c r="G78" s="1196"/>
      <c r="H78" s="1197"/>
      <c r="I78" s="1197"/>
      <c r="J78" s="1198"/>
      <c r="K78" s="1199"/>
      <c r="L78" s="1199"/>
      <c r="M78" s="1200"/>
      <c r="N78" s="626"/>
      <c r="O78" s="626"/>
      <c r="P78" s="626"/>
    </row>
    <row r="79" spans="1:16" ht="19.5" customHeight="1">
      <c r="A79" s="1437"/>
      <c r="B79" s="1438"/>
      <c r="C79" s="1439"/>
      <c r="D79" s="443" t="s">
        <v>152</v>
      </c>
      <c r="E79" s="948"/>
      <c r="F79" s="918"/>
      <c r="G79" s="949"/>
      <c r="H79" s="1292">
        <f>SUM(H80)</f>
        <v>3950</v>
      </c>
      <c r="I79" s="918"/>
      <c r="J79" s="1292">
        <f>SUM(J80)</f>
        <v>3950</v>
      </c>
      <c r="K79" s="948"/>
      <c r="L79" s="950"/>
      <c r="M79" s="951"/>
      <c r="N79" s="1006"/>
      <c r="O79" s="950"/>
      <c r="P79" s="951"/>
    </row>
    <row r="80" spans="1:16" ht="15.75" customHeight="1">
      <c r="A80" s="444" t="s">
        <v>803</v>
      </c>
      <c r="B80" s="1420" t="s">
        <v>670</v>
      </c>
      <c r="C80" s="1421"/>
      <c r="D80" s="1422"/>
      <c r="E80" s="952"/>
      <c r="F80" s="222"/>
      <c r="G80" s="1001"/>
      <c r="H80" s="953">
        <f>SUM(H81)</f>
        <v>3950</v>
      </c>
      <c r="I80" s="222"/>
      <c r="J80" s="953">
        <f>SUM(H80)</f>
        <v>3950</v>
      </c>
      <c r="K80" s="952"/>
      <c r="L80" s="954"/>
      <c r="M80" s="955"/>
      <c r="N80" s="983"/>
      <c r="O80" s="954"/>
      <c r="P80" s="955"/>
    </row>
    <row r="81" spans="1:16" ht="33" customHeight="1">
      <c r="A81" s="956" t="s">
        <v>804</v>
      </c>
      <c r="B81" s="1423" t="s">
        <v>752</v>
      </c>
      <c r="C81" s="1424"/>
      <c r="D81" s="1425"/>
      <c r="E81" s="957"/>
      <c r="F81" s="919"/>
      <c r="G81" s="1002"/>
      <c r="H81" s="959">
        <f>SUM(H82)</f>
        <v>3950</v>
      </c>
      <c r="I81" s="919"/>
      <c r="J81" s="959">
        <f>SUM(H81)</f>
        <v>3950</v>
      </c>
      <c r="K81" s="957"/>
      <c r="L81" s="960"/>
      <c r="M81" s="961"/>
      <c r="N81" s="984"/>
      <c r="O81" s="987"/>
      <c r="P81" s="1007"/>
    </row>
    <row r="82" spans="1:16" ht="29.25" customHeight="1" thickBot="1">
      <c r="A82" s="445"/>
      <c r="B82" s="537" t="s">
        <v>814</v>
      </c>
      <c r="C82" s="962">
        <v>651002</v>
      </c>
      <c r="D82" s="539" t="s">
        <v>741</v>
      </c>
      <c r="E82" s="963"/>
      <c r="F82" s="872"/>
      <c r="G82" s="439"/>
      <c r="H82" s="1165">
        <v>3950</v>
      </c>
      <c r="I82" s="872"/>
      <c r="J82" s="964">
        <f>SUM(H82)</f>
        <v>3950</v>
      </c>
      <c r="K82" s="965"/>
      <c r="L82" s="966"/>
      <c r="M82" s="967"/>
      <c r="N82" s="1008"/>
      <c r="O82" s="1009"/>
      <c r="P82" s="1010"/>
    </row>
    <row r="83" spans="1:16" ht="17.45" customHeight="1" thickBot="1">
      <c r="A83" s="199"/>
      <c r="B83" s="58"/>
      <c r="C83" s="59"/>
      <c r="D83" s="60"/>
      <c r="E83" s="915"/>
      <c r="F83" s="890"/>
      <c r="G83" s="903"/>
      <c r="H83" s="61"/>
      <c r="I83" s="61"/>
      <c r="J83" s="683"/>
      <c r="K83" s="201"/>
      <c r="L83" s="201"/>
      <c r="M83" s="201"/>
      <c r="N83" s="201"/>
      <c r="O83" s="201"/>
      <c r="P83" s="201"/>
    </row>
    <row r="84" spans="1:16">
      <c r="A84" s="399"/>
      <c r="B84" s="368"/>
      <c r="C84" s="368"/>
      <c r="D84" s="400" t="s">
        <v>93</v>
      </c>
      <c r="E84" s="369"/>
      <c r="F84" s="920"/>
      <c r="G84" s="327">
        <f>SUM(G85)</f>
        <v>3367</v>
      </c>
      <c r="H84" s="390"/>
      <c r="I84" s="391"/>
      <c r="J84" s="1176">
        <f>SUM(J85)</f>
        <v>3367</v>
      </c>
      <c r="K84" s="677"/>
      <c r="L84" s="677"/>
      <c r="M84" s="712">
        <f>SUM(M85)</f>
        <v>3367</v>
      </c>
      <c r="N84" s="396"/>
      <c r="O84" s="396"/>
      <c r="P84" s="387"/>
    </row>
    <row r="85" spans="1:16" ht="29.45" customHeight="1">
      <c r="A85" s="401" t="s">
        <v>68</v>
      </c>
      <c r="B85" s="1430" t="s">
        <v>503</v>
      </c>
      <c r="C85" s="1431"/>
      <c r="D85" s="62"/>
      <c r="E85" s="85"/>
      <c r="F85" s="85"/>
      <c r="G85" s="1177">
        <f>SUM(G86)</f>
        <v>3367</v>
      </c>
      <c r="H85" s="392"/>
      <c r="I85" s="63"/>
      <c r="J85" s="1178">
        <f>SUM(J86)</f>
        <v>3367</v>
      </c>
      <c r="K85" s="395"/>
      <c r="L85" s="395"/>
      <c r="M85" s="1181">
        <f>SUM(M86)</f>
        <v>3367</v>
      </c>
      <c r="N85" s="397"/>
      <c r="O85" s="397"/>
      <c r="P85" s="388"/>
    </row>
    <row r="86" spans="1:16" ht="27" thickBot="1">
      <c r="A86" s="402"/>
      <c r="B86" s="403" t="s">
        <v>155</v>
      </c>
      <c r="C86" s="404">
        <v>824</v>
      </c>
      <c r="D86" s="405" t="s">
        <v>502</v>
      </c>
      <c r="E86" s="884"/>
      <c r="F86" s="884"/>
      <c r="G86" s="1179">
        <v>3367</v>
      </c>
      <c r="H86" s="393"/>
      <c r="I86" s="394"/>
      <c r="J86" s="1180">
        <v>3367</v>
      </c>
      <c r="K86" s="678"/>
      <c r="L86" s="678"/>
      <c r="M86" s="1182">
        <v>3367</v>
      </c>
      <c r="N86" s="398"/>
      <c r="O86" s="398"/>
      <c r="P86" s="389"/>
    </row>
    <row r="87" spans="1:16" ht="19.5" customHeight="1">
      <c r="G87" s="925"/>
    </row>
    <row r="88" spans="1:16" ht="15.75" thickBot="1">
      <c r="A88" s="989"/>
      <c r="B88" s="990"/>
      <c r="C88" s="991"/>
      <c r="D88" s="992"/>
      <c r="E88" s="883"/>
      <c r="F88" s="764"/>
      <c r="G88" s="883"/>
      <c r="H88" s="764"/>
      <c r="I88" s="764"/>
      <c r="J88" s="764"/>
      <c r="K88" s="764"/>
      <c r="L88" s="993"/>
      <c r="M88" s="993"/>
      <c r="N88" s="993"/>
      <c r="O88" s="994"/>
      <c r="P88" s="994"/>
    </row>
    <row r="89" spans="1:16" ht="27.75" customHeight="1">
      <c r="A89" s="834"/>
      <c r="B89" s="400"/>
      <c r="C89" s="907"/>
      <c r="D89" s="969" t="s">
        <v>93</v>
      </c>
      <c r="E89" s="390"/>
      <c r="F89" s="920"/>
      <c r="G89" s="440"/>
      <c r="H89" s="970"/>
      <c r="I89" s="920"/>
      <c r="J89" s="1285">
        <f>SUM(J90)</f>
        <v>283860</v>
      </c>
      <c r="K89" s="971"/>
      <c r="L89" s="327"/>
      <c r="M89" s="323"/>
      <c r="N89" s="923"/>
      <c r="O89" s="327"/>
      <c r="P89" s="1265"/>
    </row>
    <row r="90" spans="1:16">
      <c r="A90" s="972" t="s">
        <v>805</v>
      </c>
      <c r="B90" s="1426" t="s">
        <v>670</v>
      </c>
      <c r="C90" s="1427"/>
      <c r="D90" s="1427"/>
      <c r="E90" s="441"/>
      <c r="F90" s="85"/>
      <c r="G90" s="1003"/>
      <c r="H90" s="973"/>
      <c r="I90" s="85"/>
      <c r="J90" s="1290">
        <f>SUM(J91)</f>
        <v>283860</v>
      </c>
      <c r="K90" s="974"/>
      <c r="L90" s="433"/>
      <c r="M90" s="434"/>
      <c r="N90" s="985"/>
      <c r="O90" s="433"/>
      <c r="P90" s="1272"/>
    </row>
    <row r="91" spans="1:16" ht="25.15" customHeight="1">
      <c r="A91" s="975" t="s">
        <v>804</v>
      </c>
      <c r="B91" s="1423" t="s">
        <v>742</v>
      </c>
      <c r="C91" s="1424"/>
      <c r="D91" s="1425"/>
      <c r="E91" s="976"/>
      <c r="F91" s="917"/>
      <c r="G91" s="1004"/>
      <c r="H91" s="977"/>
      <c r="I91" s="917"/>
      <c r="J91" s="977">
        <v>283860</v>
      </c>
      <c r="K91" s="957"/>
      <c r="L91" s="916"/>
      <c r="M91" s="958"/>
      <c r="N91" s="986"/>
      <c r="O91" s="987"/>
      <c r="P91" s="1007"/>
    </row>
    <row r="92" spans="1:16" ht="30" customHeight="1" thickBot="1">
      <c r="A92" s="451"/>
      <c r="B92" s="978" t="s">
        <v>155</v>
      </c>
      <c r="C92" s="979">
        <v>821004</v>
      </c>
      <c r="D92" s="631" t="s">
        <v>743</v>
      </c>
      <c r="E92" s="980"/>
      <c r="F92" s="884"/>
      <c r="G92" s="1005"/>
      <c r="H92" s="981"/>
      <c r="I92" s="884"/>
      <c r="J92" s="1291">
        <v>283860</v>
      </c>
      <c r="K92" s="982"/>
      <c r="L92" s="464"/>
      <c r="M92" s="967"/>
      <c r="N92" s="1008"/>
      <c r="O92" s="1009"/>
      <c r="P92" s="1010"/>
    </row>
  </sheetData>
  <mergeCells count="27">
    <mergeCell ref="B90:D90"/>
    <mergeCell ref="B91:D91"/>
    <mergeCell ref="B18:D18"/>
    <mergeCell ref="B85:C85"/>
    <mergeCell ref="B35:D35"/>
    <mergeCell ref="B59:D59"/>
    <mergeCell ref="B72:D72"/>
    <mergeCell ref="B36:D36"/>
    <mergeCell ref="B76:D76"/>
    <mergeCell ref="A79:C79"/>
    <mergeCell ref="H5:J6"/>
    <mergeCell ref="K5:M6"/>
    <mergeCell ref="N5:P6"/>
    <mergeCell ref="B80:D80"/>
    <mergeCell ref="B81:D81"/>
    <mergeCell ref="K8:M8"/>
    <mergeCell ref="N8:P8"/>
    <mergeCell ref="E4:G4"/>
    <mergeCell ref="E5:G6"/>
    <mergeCell ref="E8:G8"/>
    <mergeCell ref="A1:D1"/>
    <mergeCell ref="A3:P3"/>
    <mergeCell ref="A9:D9"/>
    <mergeCell ref="H8:J8"/>
    <mergeCell ref="H4:J4"/>
    <mergeCell ref="K4:M4"/>
    <mergeCell ref="N4:P4"/>
  </mergeCells>
  <phoneticPr fontId="56" type="noConversion"/>
  <pageMargins left="0.25" right="0.25" top="0.75" bottom="0.75" header="0.3" footer="0.3"/>
  <pageSetup paperSize="9" scale="79" orientation="landscape" r:id="rId1"/>
  <headerFooter alignWithMargins="0"/>
  <rowBreaks count="2" manualBreakCount="2">
    <brk id="53" max="16383" man="1"/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topLeftCell="A7" zoomScaleSheetLayoutView="100" workbookViewId="0">
      <selection activeCell="D30" sqref="D30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2.42578125" customWidth="1"/>
    <col min="5" max="5" width="10.7109375" customWidth="1"/>
    <col min="6" max="6" width="10.28515625" customWidth="1"/>
    <col min="7" max="7" width="10.7109375" customWidth="1"/>
    <col min="8" max="8" width="10.7109375" style="561" customWidth="1"/>
    <col min="9" max="9" width="10.42578125" customWidth="1"/>
    <col min="10" max="10" width="9.5703125" style="603" customWidth="1"/>
    <col min="11" max="11" width="10.7109375" style="561" customWidth="1"/>
    <col min="12" max="12" width="9.28515625" customWidth="1"/>
    <col min="13" max="13" width="10.140625" customWidth="1"/>
    <col min="14" max="14" width="9.85546875" style="561" customWidth="1"/>
    <col min="15" max="15" width="9.7109375" customWidth="1"/>
    <col min="16" max="16" width="10.7109375" customWidth="1"/>
  </cols>
  <sheetData>
    <row r="1" spans="1:16" ht="18.75">
      <c r="A1" s="2" t="s">
        <v>94</v>
      </c>
      <c r="B1" s="3"/>
      <c r="C1" s="3"/>
      <c r="D1" s="3"/>
      <c r="E1" s="3"/>
      <c r="F1" s="3"/>
      <c r="G1" s="3"/>
      <c r="H1" s="579"/>
      <c r="I1" s="3"/>
      <c r="J1" s="694"/>
    </row>
    <row r="2" spans="1:16" ht="15.75" thickBot="1">
      <c r="A2" s="5"/>
      <c r="O2" s="1"/>
      <c r="P2" s="1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6.899999999999999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6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6.5" thickTop="1">
      <c r="A9" s="1445" t="s">
        <v>95</v>
      </c>
      <c r="B9" s="1446"/>
      <c r="C9" s="1446"/>
      <c r="D9" s="1446"/>
      <c r="E9" s="336">
        <f>SUM(E10,E22,E35)</f>
        <v>182260</v>
      </c>
      <c r="F9" s="336">
        <f>SUM(F10,F22,F35)</f>
        <v>415210</v>
      </c>
      <c r="G9" s="666">
        <f>SUM(G10,G22,G35,G49)</f>
        <v>597470</v>
      </c>
      <c r="H9" s="666">
        <f>SUM(H10,H22,H35,H49)</f>
        <v>175438</v>
      </c>
      <c r="I9" s="336">
        <f t="shared" ref="I9:P9" si="0">SUM(I10,I22,I35)</f>
        <v>0</v>
      </c>
      <c r="J9" s="667">
        <f>SUM(J10,J22,J35,J40,J49)</f>
        <v>175438</v>
      </c>
      <c r="K9" s="666">
        <f>SUM(K10,K22,K35,K49)</f>
        <v>167805</v>
      </c>
      <c r="L9" s="336">
        <f t="shared" si="0"/>
        <v>0</v>
      </c>
      <c r="M9" s="667">
        <f t="shared" si="0"/>
        <v>167805</v>
      </c>
      <c r="N9" s="666">
        <f>SUM(N10,N22,N35,N49)</f>
        <v>167100</v>
      </c>
      <c r="O9" s="336">
        <f t="shared" si="0"/>
        <v>0</v>
      </c>
      <c r="P9" s="667">
        <f t="shared" si="0"/>
        <v>167100</v>
      </c>
    </row>
    <row r="10" spans="1:16">
      <c r="A10" s="21" t="s">
        <v>96</v>
      </c>
      <c r="B10" s="1409" t="s">
        <v>97</v>
      </c>
      <c r="C10" s="1410"/>
      <c r="D10" s="1410"/>
      <c r="E10" s="337">
        <f>SUM(E11:E21)</f>
        <v>143160</v>
      </c>
      <c r="F10" s="337"/>
      <c r="G10" s="880">
        <f t="shared" ref="G10:P10" si="1">SUM(G11:G21)</f>
        <v>143160</v>
      </c>
      <c r="H10" s="641">
        <f t="shared" si="1"/>
        <v>134798</v>
      </c>
      <c r="I10" s="337">
        <f t="shared" si="1"/>
        <v>0</v>
      </c>
      <c r="J10" s="177">
        <f t="shared" si="1"/>
        <v>134798</v>
      </c>
      <c r="K10" s="641">
        <f t="shared" si="1"/>
        <v>132898</v>
      </c>
      <c r="L10" s="337">
        <f t="shared" si="1"/>
        <v>0</v>
      </c>
      <c r="M10" s="668">
        <f t="shared" si="1"/>
        <v>132898</v>
      </c>
      <c r="N10" s="641">
        <f t="shared" si="1"/>
        <v>132001</v>
      </c>
      <c r="O10" s="337">
        <f t="shared" si="1"/>
        <v>0</v>
      </c>
      <c r="P10" s="668">
        <f t="shared" si="1"/>
        <v>132001</v>
      </c>
    </row>
    <row r="11" spans="1:16" ht="17.45" customHeight="1">
      <c r="A11" s="159"/>
      <c r="B11" s="140" t="s">
        <v>98</v>
      </c>
      <c r="C11" s="146" t="s">
        <v>10</v>
      </c>
      <c r="D11" s="150" t="s">
        <v>518</v>
      </c>
      <c r="E11" s="910">
        <v>21592</v>
      </c>
      <c r="F11" s="910"/>
      <c r="G11" s="879">
        <f>SUM(E11:F11)</f>
        <v>21592</v>
      </c>
      <c r="H11" s="635">
        <v>21925</v>
      </c>
      <c r="I11" s="329"/>
      <c r="J11" s="679">
        <f>SUM(H11:I11)</f>
        <v>21925</v>
      </c>
      <c r="K11" s="635">
        <v>21925</v>
      </c>
      <c r="L11" s="329"/>
      <c r="M11" s="232">
        <f>SUM(K11:L11)</f>
        <v>21925</v>
      </c>
      <c r="N11" s="635">
        <v>21925</v>
      </c>
      <c r="O11" s="329"/>
      <c r="P11" s="421">
        <f>SUM(N11:O11)</f>
        <v>21925</v>
      </c>
    </row>
    <row r="12" spans="1:16" ht="28.15" customHeight="1">
      <c r="A12" s="22"/>
      <c r="B12" s="23" t="s">
        <v>98</v>
      </c>
      <c r="C12" s="37" t="s">
        <v>99</v>
      </c>
      <c r="D12" s="36" t="s">
        <v>65</v>
      </c>
      <c r="E12" s="885">
        <v>1205</v>
      </c>
      <c r="F12" s="885"/>
      <c r="G12" s="879">
        <f t="shared" ref="G12:G21" si="2">SUM(E12:F12)</f>
        <v>1205</v>
      </c>
      <c r="H12" s="640">
        <v>1207</v>
      </c>
      <c r="I12" s="322"/>
      <c r="J12" s="679">
        <f t="shared" ref="J12:J21" si="3">SUM(H12:I12)</f>
        <v>1207</v>
      </c>
      <c r="K12" s="640">
        <v>1207</v>
      </c>
      <c r="L12" s="322"/>
      <c r="M12" s="232">
        <f t="shared" ref="M12:M21" si="4">SUM(K12:L12)</f>
        <v>1207</v>
      </c>
      <c r="N12" s="635">
        <v>1210</v>
      </c>
      <c r="O12" s="329"/>
      <c r="P12" s="421">
        <f t="shared" ref="P12:P21" si="5">SUM(N12:O12)</f>
        <v>1210</v>
      </c>
    </row>
    <row r="13" spans="1:16" ht="29.45" customHeight="1">
      <c r="A13" s="22"/>
      <c r="B13" s="23" t="s">
        <v>98</v>
      </c>
      <c r="C13" s="24">
        <v>633006</v>
      </c>
      <c r="D13" s="28" t="s">
        <v>100</v>
      </c>
      <c r="E13" s="885">
        <v>6545</v>
      </c>
      <c r="F13" s="885"/>
      <c r="G13" s="879">
        <v>6545</v>
      </c>
      <c r="H13" s="640">
        <v>4000</v>
      </c>
      <c r="I13" s="322"/>
      <c r="J13" s="679">
        <f t="shared" si="3"/>
        <v>4000</v>
      </c>
      <c r="K13" s="640">
        <v>4000</v>
      </c>
      <c r="L13" s="322"/>
      <c r="M13" s="232">
        <f t="shared" si="4"/>
        <v>4000</v>
      </c>
      <c r="N13" s="635">
        <v>4000</v>
      </c>
      <c r="O13" s="329"/>
      <c r="P13" s="421">
        <f t="shared" si="5"/>
        <v>4000</v>
      </c>
    </row>
    <row r="14" spans="1:16">
      <c r="A14" s="22"/>
      <c r="B14" s="23" t="s">
        <v>98</v>
      </c>
      <c r="C14" s="24">
        <v>633009</v>
      </c>
      <c r="D14" s="25" t="s">
        <v>101</v>
      </c>
      <c r="E14" s="885">
        <v>66</v>
      </c>
      <c r="F14" s="885"/>
      <c r="G14" s="879">
        <f t="shared" si="2"/>
        <v>66</v>
      </c>
      <c r="H14" s="640">
        <v>66</v>
      </c>
      <c r="I14" s="322"/>
      <c r="J14" s="679">
        <f t="shared" si="3"/>
        <v>66</v>
      </c>
      <c r="K14" s="640">
        <v>66</v>
      </c>
      <c r="L14" s="322"/>
      <c r="M14" s="232">
        <f t="shared" si="4"/>
        <v>66</v>
      </c>
      <c r="N14" s="635">
        <v>66</v>
      </c>
      <c r="O14" s="329"/>
      <c r="P14" s="421">
        <f t="shared" si="5"/>
        <v>66</v>
      </c>
    </row>
    <row r="15" spans="1:16" ht="16.5" customHeight="1">
      <c r="A15" s="22"/>
      <c r="B15" s="23" t="s">
        <v>98</v>
      </c>
      <c r="C15" s="24">
        <v>637004</v>
      </c>
      <c r="D15" s="28" t="s">
        <v>102</v>
      </c>
      <c r="E15" s="885">
        <v>109000</v>
      </c>
      <c r="F15" s="885"/>
      <c r="G15" s="879">
        <f t="shared" si="2"/>
        <v>109000</v>
      </c>
      <c r="H15" s="640">
        <v>103000</v>
      </c>
      <c r="I15" s="322"/>
      <c r="J15" s="679">
        <f t="shared" si="3"/>
        <v>103000</v>
      </c>
      <c r="K15" s="640">
        <v>100000</v>
      </c>
      <c r="L15" s="322"/>
      <c r="M15" s="232">
        <f t="shared" si="4"/>
        <v>100000</v>
      </c>
      <c r="N15" s="635">
        <v>99000</v>
      </c>
      <c r="O15" s="329"/>
      <c r="P15" s="421">
        <f t="shared" si="5"/>
        <v>99000</v>
      </c>
    </row>
    <row r="16" spans="1:16" ht="16.149999999999999" customHeight="1">
      <c r="A16" s="22"/>
      <c r="B16" s="23" t="s">
        <v>98</v>
      </c>
      <c r="C16" s="24">
        <v>637004</v>
      </c>
      <c r="D16" s="28" t="s">
        <v>103</v>
      </c>
      <c r="E16" s="885">
        <v>155</v>
      </c>
      <c r="F16" s="885"/>
      <c r="G16" s="879">
        <v>155</v>
      </c>
      <c r="H16" s="640">
        <v>200</v>
      </c>
      <c r="I16" s="322"/>
      <c r="J16" s="679">
        <f t="shared" si="3"/>
        <v>200</v>
      </c>
      <c r="K16" s="640">
        <v>200</v>
      </c>
      <c r="L16" s="322"/>
      <c r="M16" s="232">
        <f t="shared" si="4"/>
        <v>200</v>
      </c>
      <c r="N16" s="635">
        <v>200</v>
      </c>
      <c r="O16" s="329"/>
      <c r="P16" s="421">
        <f t="shared" si="5"/>
        <v>200</v>
      </c>
    </row>
    <row r="17" spans="1:16" ht="16.149999999999999" customHeight="1">
      <c r="A17" s="22"/>
      <c r="B17" s="23" t="s">
        <v>98</v>
      </c>
      <c r="C17" s="24">
        <v>637004</v>
      </c>
      <c r="D17" s="28" t="s">
        <v>104</v>
      </c>
      <c r="E17" s="885">
        <v>200</v>
      </c>
      <c r="F17" s="885"/>
      <c r="G17" s="879">
        <f t="shared" si="2"/>
        <v>200</v>
      </c>
      <c r="H17" s="640">
        <v>200</v>
      </c>
      <c r="I17" s="322"/>
      <c r="J17" s="679">
        <f t="shared" si="3"/>
        <v>200</v>
      </c>
      <c r="K17" s="640">
        <v>200</v>
      </c>
      <c r="L17" s="322"/>
      <c r="M17" s="232">
        <f t="shared" si="4"/>
        <v>200</v>
      </c>
      <c r="N17" s="635">
        <v>200</v>
      </c>
      <c r="O17" s="329"/>
      <c r="P17" s="421">
        <f t="shared" si="5"/>
        <v>200</v>
      </c>
    </row>
    <row r="18" spans="1:16" ht="15" customHeight="1">
      <c r="A18" s="22"/>
      <c r="B18" s="23" t="s">
        <v>98</v>
      </c>
      <c r="C18" s="24">
        <v>637012</v>
      </c>
      <c r="D18" s="28" t="s">
        <v>105</v>
      </c>
      <c r="E18" s="885">
        <v>300</v>
      </c>
      <c r="F18" s="885"/>
      <c r="G18" s="879">
        <f t="shared" si="2"/>
        <v>300</v>
      </c>
      <c r="H18" s="640">
        <v>200</v>
      </c>
      <c r="I18" s="322"/>
      <c r="J18" s="679">
        <f t="shared" si="3"/>
        <v>200</v>
      </c>
      <c r="K18" s="640">
        <v>200</v>
      </c>
      <c r="L18" s="322"/>
      <c r="M18" s="232">
        <f t="shared" si="4"/>
        <v>200</v>
      </c>
      <c r="N18" s="635">
        <v>200</v>
      </c>
      <c r="O18" s="329"/>
      <c r="P18" s="421">
        <f t="shared" si="5"/>
        <v>200</v>
      </c>
    </row>
    <row r="19" spans="1:16">
      <c r="A19" s="22"/>
      <c r="B19" s="23" t="s">
        <v>98</v>
      </c>
      <c r="C19" s="24">
        <v>641001</v>
      </c>
      <c r="D19" s="28" t="s">
        <v>106</v>
      </c>
      <c r="E19" s="885">
        <v>2031</v>
      </c>
      <c r="F19" s="885"/>
      <c r="G19" s="879">
        <f t="shared" si="2"/>
        <v>2031</v>
      </c>
      <c r="H19" s="640">
        <v>4000</v>
      </c>
      <c r="I19" s="322"/>
      <c r="J19" s="679">
        <f t="shared" si="3"/>
        <v>4000</v>
      </c>
      <c r="K19" s="640">
        <v>5100</v>
      </c>
      <c r="L19" s="322"/>
      <c r="M19" s="232">
        <f t="shared" si="4"/>
        <v>5100</v>
      </c>
      <c r="N19" s="635">
        <v>5200</v>
      </c>
      <c r="O19" s="329"/>
      <c r="P19" s="421">
        <f t="shared" si="5"/>
        <v>5200</v>
      </c>
    </row>
    <row r="20" spans="1:16" ht="27" customHeight="1">
      <c r="A20" s="22"/>
      <c r="B20" s="23" t="s">
        <v>98</v>
      </c>
      <c r="C20" s="87">
        <v>641001</v>
      </c>
      <c r="D20" s="102" t="s">
        <v>571</v>
      </c>
      <c r="E20" s="885">
        <v>2000</v>
      </c>
      <c r="F20" s="885"/>
      <c r="G20" s="879">
        <f t="shared" si="2"/>
        <v>2000</v>
      </c>
      <c r="H20" s="640">
        <v>0</v>
      </c>
      <c r="I20" s="322"/>
      <c r="J20" s="679">
        <f t="shared" si="3"/>
        <v>0</v>
      </c>
      <c r="K20" s="640">
        <v>0</v>
      </c>
      <c r="L20" s="322"/>
      <c r="M20" s="232">
        <f t="shared" si="4"/>
        <v>0</v>
      </c>
      <c r="N20" s="635">
        <v>0</v>
      </c>
      <c r="O20" s="329"/>
      <c r="P20" s="421">
        <f t="shared" si="5"/>
        <v>0</v>
      </c>
    </row>
    <row r="21" spans="1:16" ht="16.899999999999999" customHeight="1">
      <c r="A21" s="22"/>
      <c r="B21" s="23" t="s">
        <v>107</v>
      </c>
      <c r="C21" s="24">
        <v>642015</v>
      </c>
      <c r="D21" s="102" t="s">
        <v>14</v>
      </c>
      <c r="E21" s="885">
        <v>66</v>
      </c>
      <c r="F21" s="885"/>
      <c r="G21" s="879">
        <f t="shared" si="2"/>
        <v>66</v>
      </c>
      <c r="H21" s="640">
        <v>0</v>
      </c>
      <c r="I21" s="322"/>
      <c r="J21" s="679">
        <f t="shared" si="3"/>
        <v>0</v>
      </c>
      <c r="K21" s="640">
        <v>0</v>
      </c>
      <c r="L21" s="322"/>
      <c r="M21" s="232">
        <f t="shared" si="4"/>
        <v>0</v>
      </c>
      <c r="N21" s="635">
        <v>0</v>
      </c>
      <c r="O21" s="329"/>
      <c r="P21" s="421">
        <f t="shared" si="5"/>
        <v>0</v>
      </c>
    </row>
    <row r="22" spans="1:16">
      <c r="A22" s="30" t="s">
        <v>108</v>
      </c>
      <c r="B22" s="1395" t="s">
        <v>109</v>
      </c>
      <c r="C22" s="1396"/>
      <c r="D22" s="1396"/>
      <c r="E22" s="284">
        <f t="shared" ref="E22:P22" si="6">SUM(E23,E33)</f>
        <v>30139</v>
      </c>
      <c r="F22" s="868">
        <f t="shared" si="6"/>
        <v>19000</v>
      </c>
      <c r="G22" s="218">
        <f t="shared" si="6"/>
        <v>49139</v>
      </c>
      <c r="H22" s="189">
        <f t="shared" si="6"/>
        <v>36540</v>
      </c>
      <c r="I22" s="284">
        <f t="shared" si="6"/>
        <v>0</v>
      </c>
      <c r="J22" s="656">
        <f t="shared" si="6"/>
        <v>36540</v>
      </c>
      <c r="K22" s="189">
        <f t="shared" si="6"/>
        <v>34907</v>
      </c>
      <c r="L22" s="284">
        <f t="shared" si="6"/>
        <v>0</v>
      </c>
      <c r="M22" s="656">
        <f t="shared" si="6"/>
        <v>34907</v>
      </c>
      <c r="N22" s="189">
        <f t="shared" si="6"/>
        <v>35099</v>
      </c>
      <c r="O22" s="284">
        <f t="shared" si="6"/>
        <v>0</v>
      </c>
      <c r="P22" s="656">
        <f t="shared" si="6"/>
        <v>35099</v>
      </c>
    </row>
    <row r="23" spans="1:16">
      <c r="A23" s="38" t="s">
        <v>110</v>
      </c>
      <c r="B23" s="64"/>
      <c r="C23" s="32">
        <v>1</v>
      </c>
      <c r="D23" s="33" t="s">
        <v>111</v>
      </c>
      <c r="E23" s="871">
        <f t="shared" ref="E23:P23" si="7">SUM(E24:E32)</f>
        <v>29360</v>
      </c>
      <c r="F23" s="871">
        <f t="shared" si="7"/>
        <v>19000</v>
      </c>
      <c r="G23" s="215">
        <f t="shared" si="7"/>
        <v>48360</v>
      </c>
      <c r="H23" s="208">
        <f>SUM(H24:H32)</f>
        <v>36540</v>
      </c>
      <c r="I23" s="288">
        <f t="shared" si="7"/>
        <v>0</v>
      </c>
      <c r="J23" s="680">
        <f t="shared" si="7"/>
        <v>36540</v>
      </c>
      <c r="K23" s="208">
        <f>SUM(K24:K32)</f>
        <v>34907</v>
      </c>
      <c r="L23" s="288">
        <f t="shared" si="7"/>
        <v>0</v>
      </c>
      <c r="M23" s="658">
        <f t="shared" si="7"/>
        <v>34907</v>
      </c>
      <c r="N23" s="208">
        <f>SUM(N24:N32)</f>
        <v>35099</v>
      </c>
      <c r="O23" s="288">
        <f t="shared" si="7"/>
        <v>0</v>
      </c>
      <c r="P23" s="658">
        <f t="shared" si="7"/>
        <v>35099</v>
      </c>
    </row>
    <row r="24" spans="1:16">
      <c r="A24" s="160"/>
      <c r="B24" s="149" t="s">
        <v>98</v>
      </c>
      <c r="C24" s="161">
        <v>633006</v>
      </c>
      <c r="D24" s="585" t="s">
        <v>739</v>
      </c>
      <c r="E24" s="697">
        <v>2400</v>
      </c>
      <c r="F24" s="496"/>
      <c r="G24" s="879">
        <f t="shared" ref="G24:G32" si="8">SUM(E24:F24)</f>
        <v>2400</v>
      </c>
      <c r="H24" s="648">
        <v>4200</v>
      </c>
      <c r="I24" s="320"/>
      <c r="J24" s="679">
        <f t="shared" ref="J24:J32" si="9">SUM(H24:I24)</f>
        <v>4200</v>
      </c>
      <c r="K24" s="648">
        <v>4200</v>
      </c>
      <c r="L24" s="320"/>
      <c r="M24" s="232">
        <f t="shared" ref="M24:M32" si="10">SUM(K24:L24)</f>
        <v>4200</v>
      </c>
      <c r="N24" s="635">
        <v>4000</v>
      </c>
      <c r="O24" s="329"/>
      <c r="P24" s="421">
        <f t="shared" ref="P24:P32" si="11">SUM(N24:O24)</f>
        <v>4000</v>
      </c>
    </row>
    <row r="25" spans="1:16" ht="17.25" customHeight="1">
      <c r="A25" s="160"/>
      <c r="B25" s="149" t="s">
        <v>98</v>
      </c>
      <c r="C25" s="162">
        <v>637004</v>
      </c>
      <c r="D25" s="587" t="s">
        <v>112</v>
      </c>
      <c r="E25" s="697">
        <v>1220</v>
      </c>
      <c r="F25" s="496"/>
      <c r="G25" s="879">
        <f t="shared" si="8"/>
        <v>1220</v>
      </c>
      <c r="H25" s="648">
        <v>1000</v>
      </c>
      <c r="I25" s="320"/>
      <c r="J25" s="679">
        <f t="shared" si="9"/>
        <v>1000</v>
      </c>
      <c r="K25" s="648">
        <v>1000</v>
      </c>
      <c r="L25" s="320"/>
      <c r="M25" s="232">
        <f t="shared" si="10"/>
        <v>1000</v>
      </c>
      <c r="N25" s="635">
        <v>1000</v>
      </c>
      <c r="O25" s="329"/>
      <c r="P25" s="421">
        <f t="shared" si="11"/>
        <v>1000</v>
      </c>
    </row>
    <row r="26" spans="1:16" ht="15.6" customHeight="1">
      <c r="A26" s="160"/>
      <c r="B26" s="149" t="s">
        <v>113</v>
      </c>
      <c r="C26" s="162">
        <v>637004</v>
      </c>
      <c r="D26" s="587" t="s">
        <v>114</v>
      </c>
      <c r="E26" s="697">
        <v>10000</v>
      </c>
      <c r="F26" s="496"/>
      <c r="G26" s="879">
        <f t="shared" si="8"/>
        <v>10000</v>
      </c>
      <c r="H26" s="648">
        <v>8000</v>
      </c>
      <c r="I26" s="320"/>
      <c r="J26" s="679">
        <f t="shared" si="9"/>
        <v>8000</v>
      </c>
      <c r="K26" s="648">
        <v>8000</v>
      </c>
      <c r="L26" s="320"/>
      <c r="M26" s="232">
        <f t="shared" si="10"/>
        <v>8000</v>
      </c>
      <c r="N26" s="635">
        <v>8000</v>
      </c>
      <c r="O26" s="329"/>
      <c r="P26" s="421">
        <f t="shared" si="11"/>
        <v>8000</v>
      </c>
    </row>
    <row r="27" spans="1:16" ht="29.25" customHeight="1">
      <c r="A27" s="160"/>
      <c r="B27" s="149" t="s">
        <v>98</v>
      </c>
      <c r="C27" s="163">
        <v>641001</v>
      </c>
      <c r="D27" s="587" t="s">
        <v>115</v>
      </c>
      <c r="E27" s="697">
        <v>8255</v>
      </c>
      <c r="F27" s="496"/>
      <c r="G27" s="879">
        <f t="shared" si="8"/>
        <v>8255</v>
      </c>
      <c r="H27" s="648">
        <v>11950</v>
      </c>
      <c r="I27" s="320"/>
      <c r="J27" s="679">
        <f t="shared" si="9"/>
        <v>11950</v>
      </c>
      <c r="K27" s="648">
        <v>11950</v>
      </c>
      <c r="L27" s="320"/>
      <c r="M27" s="232">
        <f t="shared" si="10"/>
        <v>11950</v>
      </c>
      <c r="N27" s="635">
        <v>12170</v>
      </c>
      <c r="O27" s="329"/>
      <c r="P27" s="421">
        <f t="shared" si="11"/>
        <v>12170</v>
      </c>
    </row>
    <row r="28" spans="1:16" ht="26.25" customHeight="1">
      <c r="A28" s="160"/>
      <c r="B28" s="149" t="s">
        <v>98</v>
      </c>
      <c r="C28" s="162">
        <v>636001</v>
      </c>
      <c r="D28" s="587" t="s">
        <v>541</v>
      </c>
      <c r="E28" s="496">
        <v>100</v>
      </c>
      <c r="F28" s="496"/>
      <c r="G28" s="879">
        <f t="shared" si="8"/>
        <v>100</v>
      </c>
      <c r="H28" s="648">
        <v>100</v>
      </c>
      <c r="I28" s="320"/>
      <c r="J28" s="679">
        <f t="shared" si="9"/>
        <v>100</v>
      </c>
      <c r="K28" s="648">
        <v>100</v>
      </c>
      <c r="L28" s="320"/>
      <c r="M28" s="232">
        <f t="shared" si="10"/>
        <v>100</v>
      </c>
      <c r="N28" s="635">
        <v>100</v>
      </c>
      <c r="O28" s="329"/>
      <c r="P28" s="421">
        <f t="shared" si="11"/>
        <v>100</v>
      </c>
    </row>
    <row r="29" spans="1:16" ht="14.45" customHeight="1">
      <c r="A29" s="65"/>
      <c r="B29" s="23" t="s">
        <v>98</v>
      </c>
      <c r="C29" s="66" t="s">
        <v>116</v>
      </c>
      <c r="D29" s="687" t="s">
        <v>117</v>
      </c>
      <c r="E29" s="496">
        <v>7385</v>
      </c>
      <c r="F29" s="697"/>
      <c r="G29" s="879">
        <f t="shared" si="8"/>
        <v>7385</v>
      </c>
      <c r="H29" s="648">
        <v>8087</v>
      </c>
      <c r="I29" s="320"/>
      <c r="J29" s="679">
        <f t="shared" si="9"/>
        <v>8087</v>
      </c>
      <c r="K29" s="649">
        <v>8087</v>
      </c>
      <c r="L29" s="321"/>
      <c r="M29" s="232">
        <f t="shared" si="10"/>
        <v>8087</v>
      </c>
      <c r="N29" s="635">
        <v>8259</v>
      </c>
      <c r="O29" s="329"/>
      <c r="P29" s="421">
        <f t="shared" si="11"/>
        <v>8259</v>
      </c>
    </row>
    <row r="30" spans="1:16">
      <c r="A30" s="65"/>
      <c r="B30" s="23" t="s">
        <v>98</v>
      </c>
      <c r="C30" s="50">
        <v>717001</v>
      </c>
      <c r="D30" s="688" t="s">
        <v>118</v>
      </c>
      <c r="E30" s="697"/>
      <c r="F30" s="496">
        <v>8500</v>
      </c>
      <c r="G30" s="879">
        <f t="shared" si="8"/>
        <v>8500</v>
      </c>
      <c r="H30" s="649"/>
      <c r="I30" s="321">
        <v>0</v>
      </c>
      <c r="J30" s="679">
        <f t="shared" si="9"/>
        <v>0</v>
      </c>
      <c r="K30" s="648"/>
      <c r="L30" s="320">
        <v>0</v>
      </c>
      <c r="M30" s="232">
        <f t="shared" si="10"/>
        <v>0</v>
      </c>
      <c r="N30" s="635"/>
      <c r="O30" s="329">
        <v>0</v>
      </c>
      <c r="P30" s="421">
        <f t="shared" si="11"/>
        <v>0</v>
      </c>
    </row>
    <row r="31" spans="1:16" ht="30" customHeight="1">
      <c r="A31" s="65"/>
      <c r="B31" s="23" t="s">
        <v>98</v>
      </c>
      <c r="C31" s="1016">
        <v>630</v>
      </c>
      <c r="D31" s="82" t="s">
        <v>708</v>
      </c>
      <c r="E31" s="697"/>
      <c r="F31" s="496">
        <v>10500</v>
      </c>
      <c r="G31" s="879">
        <f t="shared" si="8"/>
        <v>10500</v>
      </c>
      <c r="H31" s="649">
        <v>1561</v>
      </c>
      <c r="I31" s="321"/>
      <c r="J31" s="679">
        <f t="shared" si="9"/>
        <v>1561</v>
      </c>
      <c r="K31" s="648">
        <v>1570</v>
      </c>
      <c r="L31" s="320"/>
      <c r="M31" s="232">
        <f t="shared" si="10"/>
        <v>1570</v>
      </c>
      <c r="N31" s="635">
        <v>1570</v>
      </c>
      <c r="O31" s="329"/>
      <c r="P31" s="421">
        <f t="shared" si="11"/>
        <v>1570</v>
      </c>
    </row>
    <row r="32" spans="1:16" ht="15.6" customHeight="1">
      <c r="A32" s="65"/>
      <c r="B32" s="23" t="s">
        <v>98</v>
      </c>
      <c r="C32" s="24">
        <v>630</v>
      </c>
      <c r="D32" s="242" t="s">
        <v>740</v>
      </c>
      <c r="E32" s="697"/>
      <c r="F32" s="496"/>
      <c r="G32" s="879">
        <f t="shared" si="8"/>
        <v>0</v>
      </c>
      <c r="H32" s="649">
        <v>1642</v>
      </c>
      <c r="I32" s="321"/>
      <c r="J32" s="679">
        <f t="shared" si="9"/>
        <v>1642</v>
      </c>
      <c r="K32" s="648">
        <v>0</v>
      </c>
      <c r="L32" s="320"/>
      <c r="M32" s="232">
        <f t="shared" si="10"/>
        <v>0</v>
      </c>
      <c r="N32" s="635">
        <v>0</v>
      </c>
      <c r="O32" s="329"/>
      <c r="P32" s="421">
        <f t="shared" si="11"/>
        <v>0</v>
      </c>
    </row>
    <row r="33" spans="1:16">
      <c r="A33" s="67" t="s">
        <v>119</v>
      </c>
      <c r="B33" s="68"/>
      <c r="C33" s="69">
        <v>2</v>
      </c>
      <c r="D33" s="689" t="s">
        <v>120</v>
      </c>
      <c r="E33" s="947">
        <f>SUM(E34)</f>
        <v>779</v>
      </c>
      <c r="F33" s="947"/>
      <c r="G33" s="999">
        <f>SUM(G34)</f>
        <v>779</v>
      </c>
      <c r="H33" s="691">
        <f>SUM(H34)</f>
        <v>0</v>
      </c>
      <c r="I33" s="342">
        <f>SUM(I34)</f>
        <v>0</v>
      </c>
      <c r="J33" s="695">
        <f>SUM(J34)</f>
        <v>0</v>
      </c>
      <c r="K33" s="691">
        <f>SUM(K34)</f>
        <v>0</v>
      </c>
      <c r="L33" s="342"/>
      <c r="M33" s="692">
        <f>SUM(M34)</f>
        <v>0</v>
      </c>
      <c r="N33" s="690">
        <f>SUM(N34)</f>
        <v>0</v>
      </c>
      <c r="O33" s="386"/>
      <c r="P33" s="383">
        <f>SUM(P34)</f>
        <v>0</v>
      </c>
    </row>
    <row r="34" spans="1:16" ht="30.75" customHeight="1">
      <c r="A34" s="46"/>
      <c r="B34" s="70" t="s">
        <v>98</v>
      </c>
      <c r="C34" s="48">
        <v>641001</v>
      </c>
      <c r="D34" s="687" t="s">
        <v>121</v>
      </c>
      <c r="E34" s="697">
        <v>779</v>
      </c>
      <c r="F34" s="889"/>
      <c r="G34" s="879">
        <f>SUM(E34:F34)</f>
        <v>779</v>
      </c>
      <c r="H34" s="649">
        <v>0</v>
      </c>
      <c r="I34" s="321">
        <v>0</v>
      </c>
      <c r="J34" s="679">
        <f>SUM(H34:I34)</f>
        <v>0</v>
      </c>
      <c r="K34" s="673">
        <v>0</v>
      </c>
      <c r="L34" s="384"/>
      <c r="M34" s="232">
        <f>SUM(K34:L34)</f>
        <v>0</v>
      </c>
      <c r="N34" s="635">
        <v>0</v>
      </c>
      <c r="O34" s="329"/>
      <c r="P34" s="421">
        <f>SUM(N34:O34)</f>
        <v>0</v>
      </c>
    </row>
    <row r="35" spans="1:16">
      <c r="A35" s="55" t="s">
        <v>122</v>
      </c>
      <c r="B35" s="1395" t="s">
        <v>17</v>
      </c>
      <c r="C35" s="1396"/>
      <c r="D35" s="1396"/>
      <c r="E35" s="284">
        <f>SUM(E36)</f>
        <v>8961</v>
      </c>
      <c r="F35" s="284">
        <f>SUM(F36)</f>
        <v>396210</v>
      </c>
      <c r="G35" s="218">
        <f>SUM(G36)</f>
        <v>405171</v>
      </c>
      <c r="H35" s="189"/>
      <c r="I35" s="284"/>
      <c r="J35" s="179"/>
      <c r="K35" s="189"/>
      <c r="L35" s="284"/>
      <c r="M35" s="179"/>
      <c r="N35" s="641"/>
      <c r="O35" s="337"/>
      <c r="P35" s="177"/>
    </row>
    <row r="36" spans="1:16">
      <c r="A36" s="56" t="s">
        <v>123</v>
      </c>
      <c r="B36" s="31"/>
      <c r="C36" s="32"/>
      <c r="D36" s="39" t="s">
        <v>124</v>
      </c>
      <c r="E36" s="871">
        <f>SUM(E37:E38)</f>
        <v>8961</v>
      </c>
      <c r="F36" s="871">
        <f>SUM(F37:F56)</f>
        <v>396210</v>
      </c>
      <c r="G36" s="878">
        <f>SUM(G37:G38)</f>
        <v>405171</v>
      </c>
      <c r="H36" s="208"/>
      <c r="I36" s="288"/>
      <c r="J36" s="621"/>
      <c r="K36" s="208"/>
      <c r="L36" s="288"/>
      <c r="M36" s="178"/>
      <c r="N36" s="690"/>
      <c r="O36" s="386"/>
      <c r="P36" s="383"/>
    </row>
    <row r="37" spans="1:16" ht="55.15" customHeight="1">
      <c r="A37" s="71"/>
      <c r="B37" s="995" t="s">
        <v>113</v>
      </c>
      <c r="C37" s="74">
        <v>700</v>
      </c>
      <c r="D37" s="996" t="s">
        <v>704</v>
      </c>
      <c r="E37" s="696"/>
      <c r="F37" s="552">
        <v>396210</v>
      </c>
      <c r="G37" s="879">
        <f>SUM(E37:F37)</f>
        <v>396210</v>
      </c>
      <c r="H37" s="306"/>
      <c r="I37" s="286"/>
      <c r="J37" s="679"/>
      <c r="K37" s="661"/>
      <c r="L37" s="416"/>
      <c r="M37" s="232"/>
      <c r="N37" s="635"/>
      <c r="O37" s="329"/>
      <c r="P37" s="421"/>
    </row>
    <row r="38" spans="1:16" ht="56.45" customHeight="1" thickBot="1">
      <c r="A38" s="366"/>
      <c r="B38" s="997" t="s">
        <v>113</v>
      </c>
      <c r="C38" s="477">
        <v>700</v>
      </c>
      <c r="D38" s="998" t="s">
        <v>672</v>
      </c>
      <c r="E38" s="734">
        <v>8961</v>
      </c>
      <c r="F38" s="700">
        <v>0</v>
      </c>
      <c r="G38" s="1142">
        <f>SUM(E38:F38)</f>
        <v>8961</v>
      </c>
      <c r="H38" s="343"/>
      <c r="I38" s="313"/>
      <c r="J38" s="682"/>
      <c r="K38" s="693"/>
      <c r="L38" s="418"/>
      <c r="M38" s="531"/>
      <c r="N38" s="636"/>
      <c r="O38" s="415"/>
      <c r="P38" s="422"/>
    </row>
    <row r="39" spans="1:16" ht="18.600000000000001" customHeight="1" thickBot="1">
      <c r="A39" s="989"/>
      <c r="B39" s="990"/>
      <c r="C39" s="991"/>
      <c r="D39" s="1038"/>
      <c r="E39" s="697"/>
      <c r="F39" s="760"/>
      <c r="G39" s="1196"/>
      <c r="H39" s="61"/>
      <c r="I39" s="61"/>
      <c r="J39" s="1198"/>
      <c r="K39" s="201"/>
      <c r="L39" s="201"/>
      <c r="M39" s="626"/>
      <c r="N39" s="626"/>
      <c r="O39" s="626"/>
      <c r="P39" s="626"/>
    </row>
    <row r="40" spans="1:16" ht="23.45" customHeight="1" thickTop="1">
      <c r="A40" s="1233" t="s">
        <v>758</v>
      </c>
      <c r="B40" s="1440" t="s">
        <v>17</v>
      </c>
      <c r="C40" s="1441"/>
      <c r="D40" s="1441"/>
      <c r="E40" s="1234"/>
      <c r="F40" s="1234"/>
      <c r="G40" s="1235"/>
      <c r="H40" s="1236"/>
      <c r="I40" s="1234"/>
      <c r="J40" s="1237"/>
      <c r="K40" s="1236"/>
      <c r="L40" s="1234"/>
      <c r="M40" s="1237"/>
      <c r="N40" s="1238"/>
      <c r="O40" s="1239"/>
      <c r="P40" s="1240"/>
    </row>
    <row r="41" spans="1:16" ht="21" customHeight="1">
      <c r="A41" s="56" t="s">
        <v>759</v>
      </c>
      <c r="B41" s="31"/>
      <c r="C41" s="32"/>
      <c r="D41" s="39" t="s">
        <v>124</v>
      </c>
      <c r="E41" s="871"/>
      <c r="F41" s="871"/>
      <c r="G41" s="878"/>
      <c r="H41" s="208"/>
      <c r="I41" s="288"/>
      <c r="J41" s="621"/>
      <c r="K41" s="208"/>
      <c r="L41" s="288"/>
      <c r="M41" s="178"/>
      <c r="N41" s="690"/>
      <c r="O41" s="386"/>
      <c r="P41" s="383"/>
    </row>
    <row r="42" spans="1:16" ht="54.6" customHeight="1" thickBot="1">
      <c r="A42" s="1218"/>
      <c r="B42" s="1219" t="s">
        <v>113</v>
      </c>
      <c r="C42" s="1281" t="s">
        <v>793</v>
      </c>
      <c r="D42" s="1220" t="s">
        <v>760</v>
      </c>
      <c r="E42" s="1221"/>
      <c r="F42" s="1222"/>
      <c r="G42" s="1223"/>
      <c r="H42" s="1224"/>
      <c r="I42" s="1225"/>
      <c r="J42" s="1226"/>
      <c r="K42" s="1227"/>
      <c r="L42" s="1228"/>
      <c r="M42" s="1229"/>
      <c r="N42" s="1230"/>
      <c r="O42" s="1231"/>
      <c r="P42" s="1232"/>
    </row>
    <row r="43" spans="1:16" ht="21.75" customHeight="1" thickTop="1" thickBot="1">
      <c r="A43" s="989"/>
      <c r="B43" s="990"/>
      <c r="C43" s="991"/>
      <c r="D43" s="1038"/>
      <c r="E43" s="1216"/>
      <c r="F43" s="1217"/>
      <c r="G43" s="1196"/>
      <c r="H43" s="61"/>
      <c r="I43" s="61"/>
      <c r="J43" s="1198"/>
      <c r="K43" s="201"/>
      <c r="L43" s="201"/>
      <c r="M43" s="626"/>
      <c r="N43" s="626"/>
      <c r="O43" s="626"/>
      <c r="P43" s="626"/>
    </row>
    <row r="44" spans="1:16" ht="24" customHeight="1" thickTop="1">
      <c r="A44" s="1233" t="s">
        <v>791</v>
      </c>
      <c r="B44" s="1440" t="s">
        <v>17</v>
      </c>
      <c r="C44" s="1441"/>
      <c r="D44" s="1441"/>
      <c r="E44" s="1234"/>
      <c r="F44" s="1234"/>
      <c r="G44" s="1235"/>
      <c r="H44" s="1236"/>
      <c r="I44" s="1234"/>
      <c r="J44" s="1237"/>
      <c r="K44" s="1236"/>
      <c r="L44" s="1234"/>
      <c r="M44" s="1237"/>
      <c r="N44" s="1238"/>
      <c r="O44" s="1239"/>
      <c r="P44" s="1240"/>
    </row>
    <row r="45" spans="1:16" ht="18.600000000000001" customHeight="1">
      <c r="A45" s="56" t="s">
        <v>792</v>
      </c>
      <c r="B45" s="31"/>
      <c r="C45" s="32"/>
      <c r="D45" s="39" t="s">
        <v>124</v>
      </c>
      <c r="E45" s="871"/>
      <c r="F45" s="871"/>
      <c r="G45" s="878"/>
      <c r="H45" s="208"/>
      <c r="I45" s="288"/>
      <c r="J45" s="621"/>
      <c r="K45" s="208"/>
      <c r="L45" s="288"/>
      <c r="M45" s="178"/>
      <c r="N45" s="690"/>
      <c r="O45" s="386"/>
      <c r="P45" s="383"/>
    </row>
    <row r="46" spans="1:16" ht="54.6" customHeight="1" thickBot="1">
      <c r="A46" s="1218"/>
      <c r="B46" s="1219" t="s">
        <v>113</v>
      </c>
      <c r="C46" s="1281" t="s">
        <v>794</v>
      </c>
      <c r="D46" s="1220" t="s">
        <v>797</v>
      </c>
      <c r="E46" s="1221"/>
      <c r="F46" s="1222"/>
      <c r="G46" s="1223"/>
      <c r="H46" s="1224"/>
      <c r="I46" s="1225"/>
      <c r="J46" s="1226"/>
      <c r="K46" s="1227"/>
      <c r="L46" s="1228"/>
      <c r="M46" s="1229"/>
      <c r="N46" s="1230"/>
      <c r="O46" s="1231"/>
      <c r="P46" s="1232"/>
    </row>
    <row r="47" spans="1:16" ht="16.5" thickTop="1" thickBot="1">
      <c r="E47" s="1216"/>
      <c r="F47" s="1217"/>
      <c r="G47" s="1000"/>
    </row>
    <row r="48" spans="1:16" ht="15.75">
      <c r="A48" s="1437"/>
      <c r="B48" s="1438"/>
      <c r="C48" s="1439"/>
      <c r="D48" s="443" t="s">
        <v>152</v>
      </c>
      <c r="E48" s="948"/>
      <c r="F48" s="918"/>
      <c r="G48" s="949"/>
      <c r="H48" s="1292">
        <f>SUM(H49)</f>
        <v>4100</v>
      </c>
      <c r="I48" s="918"/>
      <c r="J48" s="1292">
        <f>SUM(J49)</f>
        <v>4100</v>
      </c>
      <c r="K48" s="948"/>
      <c r="L48" s="950"/>
      <c r="M48" s="951"/>
      <c r="N48" s="1006"/>
      <c r="O48" s="1242"/>
      <c r="P48" s="1248"/>
    </row>
    <row r="49" spans="1:16">
      <c r="A49" s="444" t="s">
        <v>669</v>
      </c>
      <c r="B49" s="1420" t="s">
        <v>670</v>
      </c>
      <c r="C49" s="1421"/>
      <c r="D49" s="1422"/>
      <c r="E49" s="952"/>
      <c r="F49" s="222"/>
      <c r="G49" s="1001"/>
      <c r="H49" s="953">
        <f>SUM(H50)</f>
        <v>4100</v>
      </c>
      <c r="I49" s="222"/>
      <c r="J49" s="953">
        <f>SUM(H49)</f>
        <v>4100</v>
      </c>
      <c r="K49" s="952"/>
      <c r="L49" s="954"/>
      <c r="M49" s="955"/>
      <c r="N49" s="983"/>
      <c r="O49" s="1241"/>
      <c r="P49" s="1245"/>
    </row>
    <row r="50" spans="1:16">
      <c r="A50" s="956" t="s">
        <v>123</v>
      </c>
      <c r="B50" s="1442" t="s">
        <v>125</v>
      </c>
      <c r="C50" s="1443"/>
      <c r="D50" s="1444"/>
      <c r="E50" s="957"/>
      <c r="F50" s="919"/>
      <c r="G50" s="1002"/>
      <c r="H50" s="959">
        <f>SUM(H51)</f>
        <v>4100</v>
      </c>
      <c r="I50" s="919"/>
      <c r="J50" s="959">
        <f>SUM(H50)</f>
        <v>4100</v>
      </c>
      <c r="K50" s="957"/>
      <c r="L50" s="960"/>
      <c r="M50" s="961"/>
      <c r="N50" s="984"/>
      <c r="O50" s="1243"/>
      <c r="P50" s="1246"/>
    </row>
    <row r="51" spans="1:16" ht="28.15" customHeight="1" thickBot="1">
      <c r="A51" s="445"/>
      <c r="B51" s="537" t="s">
        <v>155</v>
      </c>
      <c r="C51" s="962">
        <v>651002</v>
      </c>
      <c r="D51" s="539" t="s">
        <v>751</v>
      </c>
      <c r="E51" s="963"/>
      <c r="F51" s="872"/>
      <c r="G51" s="439"/>
      <c r="H51" s="1165">
        <v>4100</v>
      </c>
      <c r="I51" s="872"/>
      <c r="J51" s="964">
        <f>SUM(H51)</f>
        <v>4100</v>
      </c>
      <c r="K51" s="965"/>
      <c r="L51" s="966"/>
      <c r="M51" s="967"/>
      <c r="N51" s="1008"/>
      <c r="O51" s="1244"/>
      <c r="P51" s="1247"/>
    </row>
    <row r="52" spans="1:16" ht="15.75" thickBot="1">
      <c r="A52" s="989"/>
      <c r="B52" s="990"/>
      <c r="C52" s="991"/>
      <c r="D52" s="992"/>
      <c r="E52" s="883"/>
      <c r="F52" s="764"/>
      <c r="G52" s="883"/>
      <c r="H52" s="764"/>
      <c r="I52" s="764"/>
      <c r="J52" s="764"/>
      <c r="K52" s="764"/>
      <c r="L52" s="993"/>
      <c r="M52" s="993"/>
      <c r="N52" s="993"/>
      <c r="O52" s="994"/>
      <c r="P52" s="994"/>
    </row>
    <row r="53" spans="1:16">
      <c r="A53" s="834"/>
      <c r="B53" s="400"/>
      <c r="C53" s="907"/>
      <c r="D53" s="969" t="s">
        <v>93</v>
      </c>
      <c r="E53" s="390"/>
      <c r="F53" s="920"/>
      <c r="G53" s="440"/>
      <c r="H53" s="970"/>
      <c r="I53" s="920"/>
      <c r="J53" s="1285">
        <f>SUM(J54)</f>
        <v>278160</v>
      </c>
      <c r="K53" s="971"/>
      <c r="L53" s="327"/>
      <c r="M53" s="323"/>
      <c r="N53" s="923"/>
      <c r="O53" s="923"/>
      <c r="P53" s="1249"/>
    </row>
    <row r="54" spans="1:16">
      <c r="A54" s="972" t="s">
        <v>122</v>
      </c>
      <c r="B54" s="1426" t="s">
        <v>670</v>
      </c>
      <c r="C54" s="1427"/>
      <c r="D54" s="1427"/>
      <c r="E54" s="441"/>
      <c r="F54" s="85"/>
      <c r="G54" s="1003"/>
      <c r="H54" s="973"/>
      <c r="I54" s="85"/>
      <c r="J54" s="973">
        <f>SUM(J55)</f>
        <v>278160</v>
      </c>
      <c r="K54" s="974"/>
      <c r="L54" s="433"/>
      <c r="M54" s="434"/>
      <c r="N54" s="985"/>
      <c r="O54" s="985"/>
      <c r="P54" s="1250"/>
    </row>
    <row r="55" spans="1:16">
      <c r="A55" s="975" t="s">
        <v>123</v>
      </c>
      <c r="B55" s="1442" t="s">
        <v>125</v>
      </c>
      <c r="C55" s="1443"/>
      <c r="D55" s="1444"/>
      <c r="E55" s="976"/>
      <c r="F55" s="917"/>
      <c r="G55" s="1004"/>
      <c r="H55" s="977"/>
      <c r="I55" s="917"/>
      <c r="J55" s="977">
        <v>278160</v>
      </c>
      <c r="K55" s="957"/>
      <c r="L55" s="916"/>
      <c r="M55" s="958"/>
      <c r="N55" s="986"/>
      <c r="O55" s="987"/>
      <c r="P55" s="1246"/>
    </row>
    <row r="56" spans="1:16" ht="15.6" customHeight="1" thickBot="1">
      <c r="A56" s="451"/>
      <c r="B56" s="978" t="s">
        <v>155</v>
      </c>
      <c r="C56" s="979">
        <v>821004</v>
      </c>
      <c r="D56" s="631" t="s">
        <v>671</v>
      </c>
      <c r="E56" s="980"/>
      <c r="F56" s="884"/>
      <c r="G56" s="1005"/>
      <c r="H56" s="981"/>
      <c r="I56" s="884"/>
      <c r="J56" s="1284">
        <v>278160</v>
      </c>
      <c r="K56" s="982"/>
      <c r="L56" s="464"/>
      <c r="M56" s="967"/>
      <c r="N56" s="1008"/>
      <c r="O56" s="1009"/>
      <c r="P56" s="1247"/>
    </row>
  </sheetData>
  <mergeCells count="24">
    <mergeCell ref="K5:M6"/>
    <mergeCell ref="N5:P6"/>
    <mergeCell ref="E4:G4"/>
    <mergeCell ref="E5:G6"/>
    <mergeCell ref="H5:J6"/>
    <mergeCell ref="A3:P3"/>
    <mergeCell ref="H4:J4"/>
    <mergeCell ref="K4:M4"/>
    <mergeCell ref="N4:P4"/>
    <mergeCell ref="B55:D55"/>
    <mergeCell ref="K8:M8"/>
    <mergeCell ref="N8:P8"/>
    <mergeCell ref="E8:G8"/>
    <mergeCell ref="B35:D35"/>
    <mergeCell ref="A9:D9"/>
    <mergeCell ref="B10:D10"/>
    <mergeCell ref="B22:D22"/>
    <mergeCell ref="B40:D40"/>
    <mergeCell ref="B44:D44"/>
    <mergeCell ref="A48:C48"/>
    <mergeCell ref="B49:D49"/>
    <mergeCell ref="B50:D50"/>
    <mergeCell ref="B54:D54"/>
    <mergeCell ref="H8:J8"/>
  </mergeCells>
  <phoneticPr fontId="56" type="noConversion"/>
  <pageMargins left="0.25" right="0.25" top="0.75" bottom="0.75" header="0.3" footer="0.3"/>
  <pageSetup paperSize="9" scale="77" orientation="landscape" r:id="rId1"/>
  <rowBreaks count="1" manualBreakCount="1">
    <brk id="32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59"/>
  <sheetViews>
    <sheetView view="pageBreakPreview" topLeftCell="E4" zoomScaleSheetLayoutView="100" workbookViewId="0">
      <selection activeCell="G44" sqref="G44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5" width="10.7109375" customWidth="1"/>
    <col min="6" max="6" width="11.7109375" customWidth="1"/>
    <col min="7" max="7" width="12.140625" customWidth="1"/>
    <col min="8" max="8" width="10.7109375" style="561" customWidth="1"/>
    <col min="9" max="9" width="11.7109375" customWidth="1"/>
    <col min="10" max="10" width="11.28515625" style="603" customWidth="1"/>
    <col min="11" max="11" width="10.7109375" style="561" customWidth="1"/>
    <col min="12" max="12" width="9.28515625" customWidth="1"/>
    <col min="13" max="13" width="9.7109375" customWidth="1"/>
    <col min="14" max="14" width="10" style="561" customWidth="1"/>
    <col min="15" max="15" width="9.28515625" customWidth="1"/>
    <col min="16" max="16" width="11.7109375" customWidth="1"/>
  </cols>
  <sheetData>
    <row r="1" spans="1:16" ht="18.75">
      <c r="A1" s="2" t="s">
        <v>126</v>
      </c>
      <c r="B1" s="3"/>
      <c r="C1" s="3"/>
      <c r="D1" s="3"/>
      <c r="E1" s="3"/>
      <c r="F1" s="3"/>
      <c r="G1" s="3"/>
      <c r="H1" s="572"/>
      <c r="I1" s="4"/>
      <c r="J1" s="608"/>
    </row>
    <row r="2" spans="1:16" ht="15.75" thickBot="1">
      <c r="A2" s="5"/>
      <c r="H2" s="572"/>
      <c r="I2" s="4"/>
      <c r="J2" s="608"/>
      <c r="O2" s="1"/>
      <c r="P2" s="1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3.9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1.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21.75" customHeight="1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6.5" thickTop="1">
      <c r="A9" s="1450" t="s">
        <v>127</v>
      </c>
      <c r="B9" s="1451"/>
      <c r="C9" s="1451"/>
      <c r="D9" s="1451"/>
      <c r="E9" s="1283">
        <f>SUM(E10,E20,E33,E39,E47,E53)</f>
        <v>225681</v>
      </c>
      <c r="F9" s="340">
        <f>SUM(F20,F10,F33,F39,F47)</f>
        <v>2112213</v>
      </c>
      <c r="G9" s="936">
        <f>SUM(G10,G20,G33,G39,G47,G53)</f>
        <v>2337894</v>
      </c>
      <c r="H9" s="659">
        <f>SUM(H10,H20,H33,H39,H47,H53)</f>
        <v>211452</v>
      </c>
      <c r="I9" s="333">
        <f>SUM(I10,I20,I33,I39,I47)</f>
        <v>1200387</v>
      </c>
      <c r="J9" s="1187">
        <f t="shared" ref="J9:P9" si="0">SUM(J10,J20,J33,J39,J47,J53)</f>
        <v>1411839</v>
      </c>
      <c r="K9" s="659">
        <f t="shared" si="0"/>
        <v>204579</v>
      </c>
      <c r="L9" s="333">
        <f t="shared" si="0"/>
        <v>0</v>
      </c>
      <c r="M9" s="660">
        <f t="shared" si="0"/>
        <v>204579</v>
      </c>
      <c r="N9" s="659">
        <f t="shared" si="0"/>
        <v>163711</v>
      </c>
      <c r="O9" s="333">
        <f t="shared" si="0"/>
        <v>0</v>
      </c>
      <c r="P9" s="660">
        <f t="shared" si="0"/>
        <v>163711</v>
      </c>
    </row>
    <row r="10" spans="1:16" ht="31.15" customHeight="1">
      <c r="A10" s="21" t="s">
        <v>128</v>
      </c>
      <c r="B10" s="1409" t="s">
        <v>129</v>
      </c>
      <c r="C10" s="1410"/>
      <c r="D10" s="1410"/>
      <c r="E10" s="189">
        <f>SUM(E11:E17)</f>
        <v>186405</v>
      </c>
      <c r="F10" s="337"/>
      <c r="G10" s="894">
        <f>SUM(G11:G19)</f>
        <v>186405</v>
      </c>
      <c r="H10" s="189">
        <f>SUM(H11:H19)</f>
        <v>173709</v>
      </c>
      <c r="I10" s="284">
        <f>SUM(I11:I19)</f>
        <v>17000</v>
      </c>
      <c r="J10" s="179">
        <f>SUM(J11:J19)</f>
        <v>190709</v>
      </c>
      <c r="K10" s="189">
        <f>SUM(K11:K19)</f>
        <v>162599</v>
      </c>
      <c r="L10" s="284">
        <f>SUM(L11:L17)</f>
        <v>0</v>
      </c>
      <c r="M10" s="656">
        <f>SUM(M11:M17)</f>
        <v>162599</v>
      </c>
      <c r="N10" s="189">
        <f>SUM(N11:N19)</f>
        <v>120611</v>
      </c>
      <c r="O10" s="284">
        <f>SUM(O11:O17)</f>
        <v>0</v>
      </c>
      <c r="P10" s="656">
        <f>SUM(P11:P17)</f>
        <v>120611</v>
      </c>
    </row>
    <row r="11" spans="1:16" ht="30" customHeight="1">
      <c r="A11" s="454"/>
      <c r="B11" s="72" t="s">
        <v>130</v>
      </c>
      <c r="C11" s="580" t="s">
        <v>686</v>
      </c>
      <c r="D11" s="250" t="s">
        <v>651</v>
      </c>
      <c r="E11" s="702">
        <v>70000</v>
      </c>
      <c r="F11" s="431"/>
      <c r="G11" s="1026">
        <f t="shared" ref="G11:G17" si="1">SUM(E11:F11)</f>
        <v>70000</v>
      </c>
      <c r="H11" s="702">
        <v>60000</v>
      </c>
      <c r="I11" s="424"/>
      <c r="J11" s="726">
        <f t="shared" ref="J11:J16" si="2">SUM(H11:I11)</f>
        <v>60000</v>
      </c>
      <c r="K11" s="716">
        <v>50000</v>
      </c>
      <c r="L11" s="431"/>
      <c r="M11" s="247">
        <f>SUM(K11:L11)</f>
        <v>50000</v>
      </c>
      <c r="N11" s="702">
        <v>5000</v>
      </c>
      <c r="O11" s="424"/>
      <c r="P11" s="423">
        <f>SUM(N11:O11)</f>
        <v>5000</v>
      </c>
    </row>
    <row r="12" spans="1:16">
      <c r="A12" s="454"/>
      <c r="B12" s="72" t="s">
        <v>130</v>
      </c>
      <c r="C12" s="73">
        <v>641001</v>
      </c>
      <c r="D12" s="249" t="s">
        <v>132</v>
      </c>
      <c r="E12" s="702">
        <v>27462</v>
      </c>
      <c r="F12" s="431"/>
      <c r="G12" s="1026">
        <f t="shared" si="1"/>
        <v>27462</v>
      </c>
      <c r="H12" s="702">
        <v>27477</v>
      </c>
      <c r="I12" s="424"/>
      <c r="J12" s="726">
        <f t="shared" si="2"/>
        <v>27477</v>
      </c>
      <c r="K12" s="716">
        <v>27798</v>
      </c>
      <c r="L12" s="431"/>
      <c r="M12" s="247">
        <f t="shared" ref="M12:M18" si="3">SUM(K12:L12)</f>
        <v>27798</v>
      </c>
      <c r="N12" s="702">
        <v>28292</v>
      </c>
      <c r="O12" s="424"/>
      <c r="P12" s="423">
        <f t="shared" ref="P12:P18" si="4">SUM(N12:O12)</f>
        <v>28292</v>
      </c>
    </row>
    <row r="13" spans="1:16">
      <c r="A13" s="454"/>
      <c r="B13" s="72" t="s">
        <v>130</v>
      </c>
      <c r="C13" s="73">
        <v>641001</v>
      </c>
      <c r="D13" s="249" t="s">
        <v>133</v>
      </c>
      <c r="E13" s="702">
        <v>51956</v>
      </c>
      <c r="F13" s="432"/>
      <c r="G13" s="1026">
        <f t="shared" si="1"/>
        <v>51956</v>
      </c>
      <c r="H13" s="702">
        <v>47196</v>
      </c>
      <c r="I13" s="424"/>
      <c r="J13" s="726">
        <f t="shared" si="2"/>
        <v>47196</v>
      </c>
      <c r="K13" s="717">
        <v>49908</v>
      </c>
      <c r="L13" s="432"/>
      <c r="M13" s="247">
        <f t="shared" si="3"/>
        <v>49908</v>
      </c>
      <c r="N13" s="702">
        <v>51419</v>
      </c>
      <c r="O13" s="424"/>
      <c r="P13" s="423">
        <f t="shared" si="4"/>
        <v>51419</v>
      </c>
    </row>
    <row r="14" spans="1:16" ht="15.75" customHeight="1">
      <c r="A14" s="454"/>
      <c r="B14" s="72" t="s">
        <v>130</v>
      </c>
      <c r="C14" s="73">
        <v>641001</v>
      </c>
      <c r="D14" s="250" t="s">
        <v>134</v>
      </c>
      <c r="E14" s="702">
        <v>14273</v>
      </c>
      <c r="F14" s="431"/>
      <c r="G14" s="1026">
        <f t="shared" si="1"/>
        <v>14273</v>
      </c>
      <c r="H14" s="702">
        <v>13473</v>
      </c>
      <c r="I14" s="424"/>
      <c r="J14" s="726">
        <f t="shared" si="2"/>
        <v>13473</v>
      </c>
      <c r="K14" s="716">
        <v>14273</v>
      </c>
      <c r="L14" s="431"/>
      <c r="M14" s="247">
        <f t="shared" si="3"/>
        <v>14273</v>
      </c>
      <c r="N14" s="702">
        <v>15000</v>
      </c>
      <c r="O14" s="424"/>
      <c r="P14" s="423">
        <f t="shared" si="4"/>
        <v>15000</v>
      </c>
    </row>
    <row r="15" spans="1:16" ht="41.25" customHeight="1">
      <c r="A15" s="454"/>
      <c r="B15" s="72" t="s">
        <v>130</v>
      </c>
      <c r="C15" s="200" t="s">
        <v>611</v>
      </c>
      <c r="D15" s="250" t="s">
        <v>596</v>
      </c>
      <c r="E15" s="702">
        <v>2000</v>
      </c>
      <c r="F15" s="431"/>
      <c r="G15" s="1026">
        <f t="shared" si="1"/>
        <v>2000</v>
      </c>
      <c r="H15" s="702">
        <v>0</v>
      </c>
      <c r="I15" s="424"/>
      <c r="J15" s="726">
        <f t="shared" si="2"/>
        <v>0</v>
      </c>
      <c r="K15" s="716"/>
      <c r="L15" s="431"/>
      <c r="M15" s="247">
        <f t="shared" si="3"/>
        <v>0</v>
      </c>
      <c r="N15" s="702">
        <v>0</v>
      </c>
      <c r="O15" s="424"/>
      <c r="P15" s="423">
        <f t="shared" si="4"/>
        <v>0</v>
      </c>
    </row>
    <row r="16" spans="1:16" ht="30" customHeight="1">
      <c r="A16" s="454"/>
      <c r="B16" s="72" t="s">
        <v>130</v>
      </c>
      <c r="C16" s="73">
        <v>641001</v>
      </c>
      <c r="D16" s="250" t="s">
        <v>497</v>
      </c>
      <c r="E16" s="702">
        <v>1422</v>
      </c>
      <c r="F16" s="431"/>
      <c r="G16" s="1026">
        <f t="shared" si="1"/>
        <v>1422</v>
      </c>
      <c r="H16" s="702">
        <v>1200</v>
      </c>
      <c r="I16" s="424"/>
      <c r="J16" s="726">
        <f t="shared" si="2"/>
        <v>1200</v>
      </c>
      <c r="K16" s="716">
        <v>1250</v>
      </c>
      <c r="L16" s="431"/>
      <c r="M16" s="247">
        <f t="shared" si="3"/>
        <v>1250</v>
      </c>
      <c r="N16" s="702">
        <v>1100</v>
      </c>
      <c r="O16" s="424"/>
      <c r="P16" s="423">
        <f t="shared" si="4"/>
        <v>1100</v>
      </c>
    </row>
    <row r="17" spans="1:16" ht="27" customHeight="1">
      <c r="A17" s="454"/>
      <c r="B17" s="72" t="s">
        <v>130</v>
      </c>
      <c r="C17" s="73">
        <v>641001</v>
      </c>
      <c r="D17" s="250" t="s">
        <v>135</v>
      </c>
      <c r="E17" s="702">
        <v>19292</v>
      </c>
      <c r="F17" s="431"/>
      <c r="G17" s="1026">
        <f t="shared" si="1"/>
        <v>19292</v>
      </c>
      <c r="H17" s="702">
        <v>19363</v>
      </c>
      <c r="I17" s="424"/>
      <c r="J17" s="726">
        <f>SUM(H17)</f>
        <v>19363</v>
      </c>
      <c r="K17" s="716">
        <v>19370</v>
      </c>
      <c r="L17" s="431"/>
      <c r="M17" s="247">
        <f t="shared" si="3"/>
        <v>19370</v>
      </c>
      <c r="N17" s="702">
        <v>19800</v>
      </c>
      <c r="O17" s="424"/>
      <c r="P17" s="423">
        <f t="shared" si="4"/>
        <v>19800</v>
      </c>
    </row>
    <row r="18" spans="1:16" ht="17.45" customHeight="1">
      <c r="A18" s="454"/>
      <c r="B18" s="72" t="s">
        <v>130</v>
      </c>
      <c r="C18" s="73">
        <v>637004</v>
      </c>
      <c r="D18" s="1162" t="s">
        <v>723</v>
      </c>
      <c r="E18" s="702"/>
      <c r="F18" s="431"/>
      <c r="G18" s="1026"/>
      <c r="H18" s="702">
        <v>5000</v>
      </c>
      <c r="I18" s="424"/>
      <c r="J18" s="726">
        <f>SUM(H18)</f>
        <v>5000</v>
      </c>
      <c r="K18" s="716">
        <v>0</v>
      </c>
      <c r="L18" s="431"/>
      <c r="M18" s="247">
        <f t="shared" si="3"/>
        <v>0</v>
      </c>
      <c r="N18" s="702">
        <v>0</v>
      </c>
      <c r="O18" s="424"/>
      <c r="P18" s="423">
        <f t="shared" si="4"/>
        <v>0</v>
      </c>
    </row>
    <row r="19" spans="1:16" ht="16.5" customHeight="1">
      <c r="A19" s="1341"/>
      <c r="B19" s="1309" t="s">
        <v>130</v>
      </c>
      <c r="C19" s="1334">
        <v>713</v>
      </c>
      <c r="D19" s="1335" t="s">
        <v>711</v>
      </c>
      <c r="E19" s="1336"/>
      <c r="F19" s="1337"/>
      <c r="G19" s="1313"/>
      <c r="H19" s="1336"/>
      <c r="I19" s="1338">
        <v>17000</v>
      </c>
      <c r="J19" s="1315">
        <f>SUM(H19:I19)</f>
        <v>17000</v>
      </c>
      <c r="K19" s="716">
        <v>0</v>
      </c>
      <c r="L19" s="431">
        <v>0</v>
      </c>
      <c r="M19" s="247">
        <v>0</v>
      </c>
      <c r="N19" s="702">
        <v>0</v>
      </c>
      <c r="O19" s="424">
        <v>0</v>
      </c>
      <c r="P19" s="423">
        <v>0</v>
      </c>
    </row>
    <row r="20" spans="1:16">
      <c r="A20" s="30" t="s">
        <v>136</v>
      </c>
      <c r="B20" s="1394" t="s">
        <v>137</v>
      </c>
      <c r="C20" s="1407"/>
      <c r="D20" s="1407"/>
      <c r="E20" s="703"/>
      <c r="F20" s="337">
        <f t="shared" ref="F20:M20" si="5">SUM(F21:F32)</f>
        <v>640911</v>
      </c>
      <c r="G20" s="894">
        <f t="shared" si="5"/>
        <v>640911</v>
      </c>
      <c r="H20" s="703">
        <f t="shared" si="5"/>
        <v>0</v>
      </c>
      <c r="I20" s="425">
        <f>SUM(I21:I32)</f>
        <v>608180</v>
      </c>
      <c r="J20" s="224">
        <f t="shared" si="5"/>
        <v>608180</v>
      </c>
      <c r="K20" s="641">
        <f t="shared" si="5"/>
        <v>0</v>
      </c>
      <c r="L20" s="337">
        <f t="shared" si="5"/>
        <v>0</v>
      </c>
      <c r="M20" s="177">
        <f t="shared" si="5"/>
        <v>0</v>
      </c>
      <c r="N20" s="189">
        <v>0</v>
      </c>
      <c r="O20" s="284">
        <f>SUM(O21)</f>
        <v>0</v>
      </c>
      <c r="P20" s="179">
        <f>SUM(P21:P32)</f>
        <v>0</v>
      </c>
    </row>
    <row r="21" spans="1:16" ht="18" customHeight="1">
      <c r="A21" s="455"/>
      <c r="B21" s="72" t="s">
        <v>130</v>
      </c>
      <c r="C21" s="74" t="s">
        <v>139</v>
      </c>
      <c r="D21" s="35" t="s">
        <v>509</v>
      </c>
      <c r="E21" s="718"/>
      <c r="F21" s="426">
        <v>0</v>
      </c>
      <c r="G21" s="1026">
        <f t="shared" ref="G21:G32" si="6">SUM(E21:F21)</f>
        <v>0</v>
      </c>
      <c r="H21" s="718"/>
      <c r="I21" s="426">
        <v>25000</v>
      </c>
      <c r="J21" s="726">
        <f t="shared" ref="J21:J32" si="7">SUM(H21:I21)</f>
        <v>25000</v>
      </c>
      <c r="K21" s="718"/>
      <c r="L21" s="426"/>
      <c r="M21" s="247">
        <f t="shared" ref="M21:M32" si="8">SUM(K21:L21)</f>
        <v>0</v>
      </c>
      <c r="N21" s="702"/>
      <c r="O21" s="423">
        <f t="shared" ref="O21:P32" si="9">SUM(M21:N21)</f>
        <v>0</v>
      </c>
      <c r="P21" s="423">
        <f t="shared" si="9"/>
        <v>0</v>
      </c>
    </row>
    <row r="22" spans="1:16" ht="54" customHeight="1">
      <c r="A22" s="455"/>
      <c r="B22" s="72" t="s">
        <v>130</v>
      </c>
      <c r="C22" s="74">
        <v>716</v>
      </c>
      <c r="D22" s="256" t="s">
        <v>140</v>
      </c>
      <c r="E22" s="1027"/>
      <c r="F22" s="1014"/>
      <c r="G22" s="1026">
        <f t="shared" si="6"/>
        <v>0</v>
      </c>
      <c r="H22" s="718"/>
      <c r="I22" s="426"/>
      <c r="J22" s="726">
        <f t="shared" si="7"/>
        <v>0</v>
      </c>
      <c r="K22" s="719"/>
      <c r="L22" s="427"/>
      <c r="M22" s="247">
        <f t="shared" si="8"/>
        <v>0</v>
      </c>
      <c r="N22" s="702"/>
      <c r="O22" s="423">
        <f t="shared" si="9"/>
        <v>0</v>
      </c>
      <c r="P22" s="423">
        <f t="shared" si="9"/>
        <v>0</v>
      </c>
    </row>
    <row r="23" spans="1:16" ht="27" customHeight="1">
      <c r="A23" s="454"/>
      <c r="B23" s="72" t="s">
        <v>130</v>
      </c>
      <c r="C23" s="73">
        <v>717</v>
      </c>
      <c r="D23" s="1162" t="s">
        <v>715</v>
      </c>
      <c r="E23" s="702"/>
      <c r="F23" s="431"/>
      <c r="G23" s="1026"/>
      <c r="H23" s="702"/>
      <c r="I23" s="424">
        <v>3500</v>
      </c>
      <c r="J23" s="726">
        <v>3500</v>
      </c>
      <c r="K23" s="716"/>
      <c r="L23" s="431"/>
      <c r="M23" s="247">
        <v>0</v>
      </c>
      <c r="N23" s="702"/>
      <c r="O23" s="423">
        <v>0</v>
      </c>
      <c r="P23" s="423">
        <v>0</v>
      </c>
    </row>
    <row r="24" spans="1:16" ht="28.9" customHeight="1">
      <c r="A24" s="455"/>
      <c r="B24" s="72" t="s">
        <v>130</v>
      </c>
      <c r="C24" s="74">
        <v>717002</v>
      </c>
      <c r="D24" s="256" t="s">
        <v>757</v>
      </c>
      <c r="E24" s="1027"/>
      <c r="F24" s="1014">
        <v>614411</v>
      </c>
      <c r="G24" s="1026">
        <f t="shared" si="6"/>
        <v>614411</v>
      </c>
      <c r="H24" s="718"/>
      <c r="I24" s="426">
        <v>534976</v>
      </c>
      <c r="J24" s="726">
        <f t="shared" si="7"/>
        <v>534976</v>
      </c>
      <c r="K24" s="718"/>
      <c r="L24" s="426"/>
      <c r="M24" s="247">
        <v>0</v>
      </c>
      <c r="N24" s="702"/>
      <c r="O24" s="423"/>
      <c r="P24" s="423">
        <v>0</v>
      </c>
    </row>
    <row r="25" spans="1:16" ht="30" customHeight="1">
      <c r="A25" s="455"/>
      <c r="B25" s="72" t="s">
        <v>130</v>
      </c>
      <c r="C25" s="74">
        <v>717001</v>
      </c>
      <c r="D25" s="35" t="s">
        <v>591</v>
      </c>
      <c r="E25" s="1027"/>
      <c r="F25" s="1014"/>
      <c r="G25" s="1026">
        <f t="shared" si="6"/>
        <v>0</v>
      </c>
      <c r="H25" s="718"/>
      <c r="I25" s="426"/>
      <c r="J25" s="726">
        <f t="shared" si="7"/>
        <v>0</v>
      </c>
      <c r="K25" s="718"/>
      <c r="L25" s="426"/>
      <c r="M25" s="247">
        <f t="shared" si="8"/>
        <v>0</v>
      </c>
      <c r="N25" s="702"/>
      <c r="O25" s="423">
        <f t="shared" si="9"/>
        <v>0</v>
      </c>
      <c r="P25" s="423">
        <f t="shared" si="9"/>
        <v>0</v>
      </c>
    </row>
    <row r="26" spans="1:16" ht="28.9" customHeight="1">
      <c r="A26" s="456"/>
      <c r="B26" s="164" t="s">
        <v>130</v>
      </c>
      <c r="C26" s="128" t="s">
        <v>141</v>
      </c>
      <c r="D26" s="251" t="s">
        <v>764</v>
      </c>
      <c r="E26" s="1027"/>
      <c r="F26" s="1014"/>
      <c r="G26" s="1026">
        <f t="shared" si="6"/>
        <v>0</v>
      </c>
      <c r="H26" s="719"/>
      <c r="I26" s="427"/>
      <c r="J26" s="726">
        <f t="shared" si="7"/>
        <v>0</v>
      </c>
      <c r="K26" s="719"/>
      <c r="L26" s="427"/>
      <c r="M26" s="247">
        <f t="shared" si="8"/>
        <v>0</v>
      </c>
      <c r="N26" s="702"/>
      <c r="O26" s="423">
        <f t="shared" si="9"/>
        <v>0</v>
      </c>
      <c r="P26" s="423">
        <f t="shared" si="9"/>
        <v>0</v>
      </c>
    </row>
    <row r="27" spans="1:16" ht="42" customHeight="1">
      <c r="A27" s="455"/>
      <c r="B27" s="72" t="s">
        <v>130</v>
      </c>
      <c r="C27" s="74">
        <v>717001</v>
      </c>
      <c r="D27" s="260" t="s">
        <v>597</v>
      </c>
      <c r="E27" s="1027"/>
      <c r="F27" s="873">
        <v>25000</v>
      </c>
      <c r="G27" s="1026">
        <f t="shared" si="6"/>
        <v>25000</v>
      </c>
      <c r="H27" s="718"/>
      <c r="I27" s="426"/>
      <c r="J27" s="726"/>
      <c r="K27" s="642"/>
      <c r="L27" s="287"/>
      <c r="M27" s="247">
        <f t="shared" si="8"/>
        <v>0</v>
      </c>
      <c r="N27" s="702"/>
      <c r="O27" s="423">
        <f t="shared" si="9"/>
        <v>0</v>
      </c>
      <c r="P27" s="423">
        <f t="shared" si="9"/>
        <v>0</v>
      </c>
    </row>
    <row r="28" spans="1:16" ht="30" customHeight="1">
      <c r="A28" s="455"/>
      <c r="B28" s="72" t="s">
        <v>131</v>
      </c>
      <c r="C28" s="74">
        <v>717001</v>
      </c>
      <c r="D28" s="260" t="s">
        <v>142</v>
      </c>
      <c r="E28" s="1027"/>
      <c r="F28" s="873"/>
      <c r="G28" s="1026">
        <f t="shared" si="6"/>
        <v>0</v>
      </c>
      <c r="H28" s="718"/>
      <c r="I28" s="426"/>
      <c r="J28" s="726">
        <f t="shared" si="7"/>
        <v>0</v>
      </c>
      <c r="K28" s="642"/>
      <c r="L28" s="287"/>
      <c r="M28" s="247">
        <f t="shared" si="8"/>
        <v>0</v>
      </c>
      <c r="N28" s="702"/>
      <c r="O28" s="423">
        <f t="shared" si="9"/>
        <v>0</v>
      </c>
      <c r="P28" s="423">
        <f t="shared" si="9"/>
        <v>0</v>
      </c>
    </row>
    <row r="29" spans="1:16" ht="15.6" customHeight="1">
      <c r="A29" s="1340"/>
      <c r="B29" s="1309" t="s">
        <v>130</v>
      </c>
      <c r="C29" s="1310">
        <v>717001</v>
      </c>
      <c r="D29" s="1311" t="s">
        <v>602</v>
      </c>
      <c r="E29" s="1312"/>
      <c r="F29" s="1301">
        <v>1500</v>
      </c>
      <c r="G29" s="1313">
        <f t="shared" si="6"/>
        <v>1500</v>
      </c>
      <c r="H29" s="1312"/>
      <c r="I29" s="1314">
        <v>0</v>
      </c>
      <c r="J29" s="1315">
        <f t="shared" si="7"/>
        <v>0</v>
      </c>
      <c r="K29" s="642"/>
      <c r="L29" s="287"/>
      <c r="M29" s="247">
        <f t="shared" si="8"/>
        <v>0</v>
      </c>
      <c r="N29" s="702"/>
      <c r="O29" s="423">
        <f t="shared" si="9"/>
        <v>0</v>
      </c>
      <c r="P29" s="423">
        <f t="shared" si="9"/>
        <v>0</v>
      </c>
    </row>
    <row r="30" spans="1:16" ht="15.6" customHeight="1">
      <c r="A30" s="455"/>
      <c r="B30" s="72" t="s">
        <v>130</v>
      </c>
      <c r="C30" s="74">
        <v>717001</v>
      </c>
      <c r="D30" s="256" t="s">
        <v>733</v>
      </c>
      <c r="E30" s="1027"/>
      <c r="F30" s="873"/>
      <c r="G30" s="1026"/>
      <c r="H30" s="718"/>
      <c r="I30" s="426">
        <v>10000</v>
      </c>
      <c r="J30" s="726">
        <v>10000</v>
      </c>
      <c r="K30" s="642"/>
      <c r="L30" s="287"/>
      <c r="M30" s="247">
        <v>0</v>
      </c>
      <c r="N30" s="702"/>
      <c r="O30" s="423">
        <v>0</v>
      </c>
      <c r="P30" s="423">
        <v>0</v>
      </c>
    </row>
    <row r="31" spans="1:16" ht="29.25" customHeight="1">
      <c r="A31" s="455"/>
      <c r="B31" s="72" t="s">
        <v>130</v>
      </c>
      <c r="C31" s="74">
        <v>717002</v>
      </c>
      <c r="D31" s="256" t="s">
        <v>737</v>
      </c>
      <c r="E31" s="1027"/>
      <c r="F31" s="873"/>
      <c r="G31" s="1026"/>
      <c r="H31" s="718"/>
      <c r="I31" s="426">
        <v>7000</v>
      </c>
      <c r="J31" s="726">
        <f>SUM(I31)</f>
        <v>7000</v>
      </c>
      <c r="K31" s="642"/>
      <c r="L31" s="287"/>
      <c r="M31" s="247">
        <v>0</v>
      </c>
      <c r="N31" s="702"/>
      <c r="O31" s="423">
        <v>0</v>
      </c>
      <c r="P31" s="423">
        <v>0</v>
      </c>
    </row>
    <row r="32" spans="1:16" ht="13.5" customHeight="1">
      <c r="A32" s="455"/>
      <c r="B32" s="72" t="s">
        <v>131</v>
      </c>
      <c r="C32" s="75">
        <v>717001</v>
      </c>
      <c r="D32" s="256" t="s">
        <v>770</v>
      </c>
      <c r="E32" s="718"/>
      <c r="F32" s="696">
        <v>0</v>
      </c>
      <c r="G32" s="1026">
        <f t="shared" si="6"/>
        <v>0</v>
      </c>
      <c r="H32" s="718"/>
      <c r="I32" s="426">
        <v>27704</v>
      </c>
      <c r="J32" s="726">
        <f t="shared" si="7"/>
        <v>27704</v>
      </c>
      <c r="K32" s="642"/>
      <c r="L32" s="287"/>
      <c r="M32" s="247">
        <f t="shared" si="8"/>
        <v>0</v>
      </c>
      <c r="N32" s="702"/>
      <c r="O32" s="423">
        <f t="shared" si="9"/>
        <v>0</v>
      </c>
      <c r="P32" s="423">
        <f t="shared" si="9"/>
        <v>0</v>
      </c>
    </row>
    <row r="33" spans="1:16">
      <c r="A33" s="293" t="s">
        <v>143</v>
      </c>
      <c r="B33" s="1395" t="s">
        <v>144</v>
      </c>
      <c r="C33" s="1396"/>
      <c r="D33" s="1396"/>
      <c r="E33" s="703">
        <f>SUM(E34:E38)</f>
        <v>2472</v>
      </c>
      <c r="F33" s="337">
        <f>SUM(F34:F38)</f>
        <v>40000</v>
      </c>
      <c r="G33" s="179">
        <f t="shared" ref="G33:P33" si="10">SUM(G34:G38)</f>
        <v>42472</v>
      </c>
      <c r="H33" s="703">
        <f>SUM(H34:H38)</f>
        <v>3103</v>
      </c>
      <c r="I33" s="425">
        <f t="shared" si="10"/>
        <v>14000</v>
      </c>
      <c r="J33" s="224">
        <f t="shared" si="10"/>
        <v>17103</v>
      </c>
      <c r="K33" s="703">
        <f>SUM(K34:K38)</f>
        <v>3110</v>
      </c>
      <c r="L33" s="425">
        <f t="shared" si="10"/>
        <v>0</v>
      </c>
      <c r="M33" s="704">
        <f t="shared" si="10"/>
        <v>3110</v>
      </c>
      <c r="N33" s="703">
        <f>SUM(N34:N38)</f>
        <v>3200</v>
      </c>
      <c r="O33" s="425">
        <f t="shared" si="10"/>
        <v>0</v>
      </c>
      <c r="P33" s="704">
        <f t="shared" si="10"/>
        <v>3200</v>
      </c>
    </row>
    <row r="34" spans="1:16" ht="28.9" customHeight="1">
      <c r="A34" s="351"/>
      <c r="B34" s="23" t="s">
        <v>130</v>
      </c>
      <c r="C34" s="44">
        <v>641001</v>
      </c>
      <c r="D34" s="28" t="s">
        <v>145</v>
      </c>
      <c r="E34" s="720">
        <v>1693</v>
      </c>
      <c r="F34" s="1019"/>
      <c r="G34" s="1026">
        <f>SUM(E34:F34)</f>
        <v>1693</v>
      </c>
      <c r="H34" s="306">
        <v>1693</v>
      </c>
      <c r="I34" s="286"/>
      <c r="J34" s="726">
        <f>SUM(H34:I34)</f>
        <v>1693</v>
      </c>
      <c r="K34" s="720">
        <v>1700</v>
      </c>
      <c r="L34" s="696"/>
      <c r="M34" s="756">
        <f>SUM(K34:L34)</f>
        <v>1700</v>
      </c>
      <c r="N34" s="702">
        <v>1700</v>
      </c>
      <c r="O34" s="424"/>
      <c r="P34" s="726">
        <f>SUM(N34:O34)</f>
        <v>1700</v>
      </c>
    </row>
    <row r="35" spans="1:16" ht="29.45" customHeight="1">
      <c r="A35" s="457"/>
      <c r="B35" s="77" t="s">
        <v>130</v>
      </c>
      <c r="C35" s="78">
        <v>641001</v>
      </c>
      <c r="D35" s="79" t="s">
        <v>146</v>
      </c>
      <c r="E35" s="723">
        <v>779</v>
      </c>
      <c r="F35" s="1020"/>
      <c r="G35" s="1026">
        <f>SUM(E35:F35)</f>
        <v>779</v>
      </c>
      <c r="H35" s="723">
        <v>1410</v>
      </c>
      <c r="I35" s="428"/>
      <c r="J35" s="726">
        <f>SUM(H35:I35)</f>
        <v>1410</v>
      </c>
      <c r="K35" s="721">
        <v>1410</v>
      </c>
      <c r="L35" s="697"/>
      <c r="M35" s="756">
        <f>SUM(K35:L35)</f>
        <v>1410</v>
      </c>
      <c r="N35" s="702">
        <v>1500</v>
      </c>
      <c r="O35" s="424"/>
      <c r="P35" s="726">
        <f>SUM(N35:O35)</f>
        <v>1500</v>
      </c>
    </row>
    <row r="36" spans="1:16" ht="41.45" customHeight="1">
      <c r="A36" s="458"/>
      <c r="B36" s="80" t="s">
        <v>130</v>
      </c>
      <c r="C36" s="1016" t="s">
        <v>734</v>
      </c>
      <c r="D36" s="82" t="s">
        <v>673</v>
      </c>
      <c r="E36" s="722"/>
      <c r="F36" s="429">
        <v>30000</v>
      </c>
      <c r="G36" s="1026">
        <f>SUM(E36:F36)</f>
        <v>30000</v>
      </c>
      <c r="H36" s="722"/>
      <c r="I36" s="429">
        <v>4000</v>
      </c>
      <c r="J36" s="726">
        <f>SUM(H36:I36)</f>
        <v>4000</v>
      </c>
      <c r="K36" s="722"/>
      <c r="L36" s="429">
        <v>0</v>
      </c>
      <c r="M36" s="247">
        <f>SUM(K36:L36)</f>
        <v>0</v>
      </c>
      <c r="N36" s="702"/>
      <c r="O36" s="429">
        <v>0</v>
      </c>
      <c r="P36" s="726">
        <f>SUM(N36:O36)</f>
        <v>0</v>
      </c>
    </row>
    <row r="37" spans="1:16" ht="27" customHeight="1">
      <c r="A37" s="458"/>
      <c r="B37" s="80" t="s">
        <v>130</v>
      </c>
      <c r="C37" s="74">
        <v>717001</v>
      </c>
      <c r="D37" s="256" t="s">
        <v>147</v>
      </c>
      <c r="E37" s="722"/>
      <c r="F37" s="426"/>
      <c r="G37" s="1026">
        <f>SUM(E37:F37)</f>
        <v>0</v>
      </c>
      <c r="H37" s="718"/>
      <c r="I37" s="426">
        <v>10000</v>
      </c>
      <c r="J37" s="726">
        <f>SUM(H37:I37)</f>
        <v>10000</v>
      </c>
      <c r="K37" s="718"/>
      <c r="L37" s="426">
        <v>0</v>
      </c>
      <c r="M37" s="247">
        <f>SUM(K37:L37)</f>
        <v>0</v>
      </c>
      <c r="N37" s="702"/>
      <c r="O37" s="426">
        <v>0</v>
      </c>
      <c r="P37" s="726">
        <f>SUM(N37:O37)</f>
        <v>0</v>
      </c>
    </row>
    <row r="38" spans="1:16" ht="27.75" customHeight="1">
      <c r="A38" s="455"/>
      <c r="B38" s="72" t="s">
        <v>130</v>
      </c>
      <c r="C38" s="74">
        <v>717001</v>
      </c>
      <c r="D38" s="256" t="s">
        <v>538</v>
      </c>
      <c r="E38" s="718"/>
      <c r="F38" s="426">
        <v>10000</v>
      </c>
      <c r="G38" s="1026">
        <f>SUM(E38:F38)</f>
        <v>10000</v>
      </c>
      <c r="H38" s="718"/>
      <c r="I38" s="426">
        <v>0</v>
      </c>
      <c r="J38" s="726">
        <f>SUM(H38:I38)</f>
        <v>0</v>
      </c>
      <c r="K38" s="718"/>
      <c r="L38" s="426">
        <v>0</v>
      </c>
      <c r="M38" s="247">
        <f>SUM(K38:L38)</f>
        <v>0</v>
      </c>
      <c r="N38" s="702"/>
      <c r="O38" s="426">
        <v>0</v>
      </c>
      <c r="P38" s="726">
        <f>SUM(N38:O38)</f>
        <v>0</v>
      </c>
    </row>
    <row r="39" spans="1:16" ht="20.45" customHeight="1">
      <c r="A39" s="293" t="s">
        <v>148</v>
      </c>
      <c r="B39" s="1395" t="s">
        <v>514</v>
      </c>
      <c r="C39" s="1396"/>
      <c r="D39" s="1396"/>
      <c r="E39" s="705">
        <f>SUM(E40:E44)</f>
        <v>21940</v>
      </c>
      <c r="F39" s="430">
        <f>SUM(F40:F44)</f>
        <v>30386</v>
      </c>
      <c r="G39" s="179">
        <f>SUM(G40:G44)</f>
        <v>52326</v>
      </c>
      <c r="H39" s="705">
        <f t="shared" ref="H39:P39" si="11">SUM(H40:H44)</f>
        <v>18740</v>
      </c>
      <c r="I39" s="430">
        <f>SUM(I40:I46)</f>
        <v>62390</v>
      </c>
      <c r="J39" s="223">
        <f>SUM(J40:J46)</f>
        <v>81130</v>
      </c>
      <c r="K39" s="705">
        <f t="shared" si="11"/>
        <v>21940</v>
      </c>
      <c r="L39" s="430">
        <f t="shared" si="11"/>
        <v>0</v>
      </c>
      <c r="M39" s="706">
        <f t="shared" si="11"/>
        <v>21940</v>
      </c>
      <c r="N39" s="705">
        <f t="shared" si="11"/>
        <v>21940</v>
      </c>
      <c r="O39" s="430">
        <f t="shared" si="11"/>
        <v>0</v>
      </c>
      <c r="P39" s="706">
        <f t="shared" si="11"/>
        <v>21940</v>
      </c>
    </row>
    <row r="40" spans="1:16" ht="42.6" customHeight="1">
      <c r="A40" s="1339"/>
      <c r="B40" s="1316" t="s">
        <v>46</v>
      </c>
      <c r="C40" s="1317" t="s">
        <v>606</v>
      </c>
      <c r="D40" s="1318" t="s">
        <v>612</v>
      </c>
      <c r="E40" s="1312">
        <v>21940</v>
      </c>
      <c r="F40" s="1314"/>
      <c r="G40" s="1313">
        <f>SUM(E40:F40)</f>
        <v>21940</v>
      </c>
      <c r="H40" s="1312">
        <v>18740</v>
      </c>
      <c r="I40" s="1314">
        <v>0</v>
      </c>
      <c r="J40" s="1315">
        <f t="shared" ref="J40:J46" si="12">SUM(H40:I40)</f>
        <v>18740</v>
      </c>
      <c r="K40" s="719">
        <v>21940</v>
      </c>
      <c r="L40" s="427">
        <v>0</v>
      </c>
      <c r="M40" s="247">
        <f>SUM(K40:L40)</f>
        <v>21940</v>
      </c>
      <c r="N40" s="702">
        <v>21940</v>
      </c>
      <c r="O40" s="424">
        <v>0</v>
      </c>
      <c r="P40" s="423">
        <f>SUM(N40:O40)</f>
        <v>21940</v>
      </c>
    </row>
    <row r="41" spans="1:16" ht="30.6" customHeight="1">
      <c r="A41" s="459"/>
      <c r="B41" s="168" t="s">
        <v>46</v>
      </c>
      <c r="C41" s="103" t="s">
        <v>609</v>
      </c>
      <c r="D41" s="28" t="s">
        <v>610</v>
      </c>
      <c r="E41" s="719"/>
      <c r="F41" s="427">
        <v>332</v>
      </c>
      <c r="G41" s="1026">
        <f>SUM(E41:F41)</f>
        <v>332</v>
      </c>
      <c r="H41" s="719"/>
      <c r="I41" s="427">
        <v>0</v>
      </c>
      <c r="J41" s="726">
        <f t="shared" si="12"/>
        <v>0</v>
      </c>
      <c r="K41" s="719"/>
      <c r="L41" s="427">
        <v>0</v>
      </c>
      <c r="M41" s="247">
        <f>SUM(K41:L41)</f>
        <v>0</v>
      </c>
      <c r="N41" s="702"/>
      <c r="O41" s="427">
        <v>0</v>
      </c>
      <c r="P41" s="247">
        <f>SUM(N41:O41)</f>
        <v>0</v>
      </c>
    </row>
    <row r="42" spans="1:16" ht="29.25" customHeight="1">
      <c r="A42" s="459"/>
      <c r="B42" s="23" t="s">
        <v>46</v>
      </c>
      <c r="C42" s="24">
        <v>711001</v>
      </c>
      <c r="D42" s="28" t="s">
        <v>608</v>
      </c>
      <c r="E42" s="946"/>
      <c r="F42" s="885">
        <v>664</v>
      </c>
      <c r="G42" s="1026">
        <f>SUM(E42:F42)</f>
        <v>664</v>
      </c>
      <c r="H42" s="640"/>
      <c r="I42" s="322">
        <v>0</v>
      </c>
      <c r="J42" s="726">
        <f t="shared" si="12"/>
        <v>0</v>
      </c>
      <c r="K42" s="640"/>
      <c r="L42" s="322">
        <v>0</v>
      </c>
      <c r="M42" s="247">
        <f>SUM(K42:L42)</f>
        <v>0</v>
      </c>
      <c r="N42" s="702"/>
      <c r="O42" s="322">
        <v>0</v>
      </c>
      <c r="P42" s="247">
        <f>SUM(N42:O42)</f>
        <v>0</v>
      </c>
    </row>
    <row r="43" spans="1:16" ht="27.6" customHeight="1">
      <c r="A43" s="459"/>
      <c r="B43" s="193" t="s">
        <v>607</v>
      </c>
      <c r="C43" s="94" t="s">
        <v>824</v>
      </c>
      <c r="D43" s="242" t="s">
        <v>823</v>
      </c>
      <c r="E43" s="946"/>
      <c r="F43" s="885">
        <v>20000</v>
      </c>
      <c r="G43" s="1026">
        <f>SUM(E43:F43)</f>
        <v>20000</v>
      </c>
      <c r="H43" s="640"/>
      <c r="I43" s="322">
        <v>15000</v>
      </c>
      <c r="J43" s="726">
        <f t="shared" si="12"/>
        <v>15000</v>
      </c>
      <c r="K43" s="640"/>
      <c r="L43" s="322">
        <v>0</v>
      </c>
      <c r="M43" s="247">
        <f>SUM(K43:L43)</f>
        <v>0</v>
      </c>
      <c r="N43" s="702"/>
      <c r="O43" s="322">
        <v>0</v>
      </c>
      <c r="P43" s="247">
        <f>SUM(N43:O43)</f>
        <v>0</v>
      </c>
    </row>
    <row r="44" spans="1:16" ht="42" customHeight="1">
      <c r="A44" s="1339"/>
      <c r="B44" s="1324" t="s">
        <v>46</v>
      </c>
      <c r="C44" s="1325" t="s">
        <v>825</v>
      </c>
      <c r="D44" s="1326" t="s">
        <v>826</v>
      </c>
      <c r="E44" s="1327"/>
      <c r="F44" s="1328">
        <v>9390</v>
      </c>
      <c r="G44" s="1329">
        <f>SUM(E44:F44)</f>
        <v>9390</v>
      </c>
      <c r="H44" s="1330"/>
      <c r="I44" s="1331">
        <v>2390</v>
      </c>
      <c r="J44" s="1315">
        <f t="shared" si="12"/>
        <v>2390</v>
      </c>
      <c r="K44" s="640">
        <v>0</v>
      </c>
      <c r="L44" s="322">
        <v>0</v>
      </c>
      <c r="M44" s="247">
        <v>0</v>
      </c>
      <c r="N44" s="702">
        <v>0</v>
      </c>
      <c r="O44" s="424">
        <v>0</v>
      </c>
      <c r="P44" s="423">
        <f>SUM(N44:O44)</f>
        <v>0</v>
      </c>
    </row>
    <row r="45" spans="1:16" ht="29.25" customHeight="1">
      <c r="A45" s="459"/>
      <c r="B45" s="1189" t="s">
        <v>46</v>
      </c>
      <c r="C45" s="87">
        <v>717001</v>
      </c>
      <c r="D45" s="1190" t="s">
        <v>736</v>
      </c>
      <c r="E45" s="946"/>
      <c r="F45" s="885"/>
      <c r="G45" s="1188"/>
      <c r="H45" s="640"/>
      <c r="I45" s="322">
        <v>15000</v>
      </c>
      <c r="J45" s="726">
        <f t="shared" si="12"/>
        <v>15000</v>
      </c>
      <c r="K45" s="640">
        <v>0</v>
      </c>
      <c r="L45" s="322">
        <v>0</v>
      </c>
      <c r="M45" s="247">
        <v>0</v>
      </c>
      <c r="N45" s="702">
        <v>0</v>
      </c>
      <c r="O45" s="424">
        <v>0</v>
      </c>
      <c r="P45" s="423">
        <v>0</v>
      </c>
    </row>
    <row r="46" spans="1:16" ht="17.25" customHeight="1">
      <c r="A46" s="459"/>
      <c r="B46" s="1189" t="s">
        <v>46</v>
      </c>
      <c r="C46" s="87">
        <v>717001</v>
      </c>
      <c r="D46" s="1190" t="s">
        <v>786</v>
      </c>
      <c r="E46" s="946"/>
      <c r="F46" s="885"/>
      <c r="G46" s="1188"/>
      <c r="H46" s="640"/>
      <c r="I46" s="322">
        <v>30000</v>
      </c>
      <c r="J46" s="726">
        <f t="shared" si="12"/>
        <v>30000</v>
      </c>
      <c r="K46" s="640"/>
      <c r="L46" s="322">
        <v>0</v>
      </c>
      <c r="M46" s="247">
        <v>0</v>
      </c>
      <c r="N46" s="702"/>
      <c r="O46" s="424">
        <v>0</v>
      </c>
      <c r="P46" s="423">
        <v>0</v>
      </c>
    </row>
    <row r="47" spans="1:16">
      <c r="A47" s="364" t="s">
        <v>149</v>
      </c>
      <c r="B47" s="1448" t="s">
        <v>17</v>
      </c>
      <c r="C47" s="1449"/>
      <c r="D47" s="1449"/>
      <c r="E47" s="189"/>
      <c r="F47" s="284">
        <f>SUM(F49:F51)</f>
        <v>1400916</v>
      </c>
      <c r="G47" s="261">
        <f>SUM(G48)</f>
        <v>1400916</v>
      </c>
      <c r="H47" s="189">
        <f>SUM(H48)</f>
        <v>0</v>
      </c>
      <c r="I47" s="284">
        <f t="shared" ref="I47:P47" si="13">SUM(I48)</f>
        <v>498817</v>
      </c>
      <c r="J47" s="656">
        <f t="shared" si="13"/>
        <v>498817</v>
      </c>
      <c r="K47" s="189">
        <f t="shared" si="13"/>
        <v>0</v>
      </c>
      <c r="L47" s="284">
        <f t="shared" si="13"/>
        <v>0</v>
      </c>
      <c r="M47" s="656">
        <f t="shared" si="13"/>
        <v>0</v>
      </c>
      <c r="N47" s="189">
        <f t="shared" si="13"/>
        <v>0</v>
      </c>
      <c r="O47" s="284">
        <f t="shared" si="13"/>
        <v>0</v>
      </c>
      <c r="P47" s="656">
        <f t="shared" si="13"/>
        <v>0</v>
      </c>
    </row>
    <row r="48" spans="1:16" ht="17.45" customHeight="1">
      <c r="A48" s="56" t="s">
        <v>149</v>
      </c>
      <c r="B48" s="31"/>
      <c r="C48" s="32"/>
      <c r="D48" s="258" t="s">
        <v>707</v>
      </c>
      <c r="E48" s="897"/>
      <c r="F48" s="871">
        <f t="shared" ref="F48:P48" si="14">SUM(F49:F51)</f>
        <v>1400916</v>
      </c>
      <c r="G48" s="898">
        <f t="shared" si="14"/>
        <v>1400916</v>
      </c>
      <c r="H48" s="208">
        <f t="shared" si="14"/>
        <v>0</v>
      </c>
      <c r="I48" s="288">
        <f t="shared" si="14"/>
        <v>498817</v>
      </c>
      <c r="J48" s="621">
        <f t="shared" si="14"/>
        <v>498817</v>
      </c>
      <c r="K48" s="208">
        <f t="shared" si="14"/>
        <v>0</v>
      </c>
      <c r="L48" s="288">
        <f t="shared" si="14"/>
        <v>0</v>
      </c>
      <c r="M48" s="658">
        <f t="shared" si="14"/>
        <v>0</v>
      </c>
      <c r="N48" s="208">
        <f t="shared" si="14"/>
        <v>0</v>
      </c>
      <c r="O48" s="288">
        <f t="shared" si="14"/>
        <v>0</v>
      </c>
      <c r="P48" s="658">
        <f t="shared" si="14"/>
        <v>0</v>
      </c>
    </row>
    <row r="49" spans="1:16">
      <c r="A49" s="365"/>
      <c r="B49" s="57" t="s">
        <v>46</v>
      </c>
      <c r="C49" s="50">
        <v>717</v>
      </c>
      <c r="D49" s="49" t="s">
        <v>150</v>
      </c>
      <c r="E49" s="720"/>
      <c r="F49" s="696">
        <v>1230505</v>
      </c>
      <c r="G49" s="1026">
        <f>SUM(E49:F49)</f>
        <v>1230505</v>
      </c>
      <c r="H49" s="306">
        <v>0</v>
      </c>
      <c r="I49" s="286">
        <v>463505</v>
      </c>
      <c r="J49" s="726">
        <f>SUM(H49:I49)</f>
        <v>463505</v>
      </c>
      <c r="K49" s="306">
        <v>0</v>
      </c>
      <c r="L49" s="286">
        <v>0</v>
      </c>
      <c r="M49" s="247">
        <f>SUM(K49:L49)</f>
        <v>0</v>
      </c>
      <c r="N49" s="702"/>
      <c r="O49" s="423">
        <f t="shared" ref="O49:P51" si="15">SUM(M49:N49)</f>
        <v>0</v>
      </c>
      <c r="P49" s="423">
        <f t="shared" si="15"/>
        <v>0</v>
      </c>
    </row>
    <row r="50" spans="1:16">
      <c r="A50" s="365"/>
      <c r="B50" s="968" t="s">
        <v>46</v>
      </c>
      <c r="C50" s="81">
        <v>717</v>
      </c>
      <c r="D50" s="79" t="s">
        <v>674</v>
      </c>
      <c r="E50" s="721"/>
      <c r="F50" s="697">
        <v>105000</v>
      </c>
      <c r="G50" s="1026">
        <f>SUM(E50:F50)</f>
        <v>105000</v>
      </c>
      <c r="H50" s="649"/>
      <c r="I50" s="321">
        <v>0</v>
      </c>
      <c r="J50" s="1017">
        <v>0</v>
      </c>
      <c r="K50" s="649">
        <v>0</v>
      </c>
      <c r="L50" s="321">
        <v>0</v>
      </c>
      <c r="M50" s="988">
        <v>0</v>
      </c>
      <c r="N50" s="702"/>
      <c r="O50" s="1018">
        <v>0</v>
      </c>
      <c r="P50" s="1018">
        <v>0</v>
      </c>
    </row>
    <row r="51" spans="1:16" ht="28.15" customHeight="1" thickBot="1">
      <c r="A51" s="460"/>
      <c r="B51" s="83" t="s">
        <v>46</v>
      </c>
      <c r="C51" s="301">
        <v>717</v>
      </c>
      <c r="D51" s="461" t="s">
        <v>151</v>
      </c>
      <c r="E51" s="741"/>
      <c r="F51" s="734">
        <v>65411</v>
      </c>
      <c r="G51" s="1028">
        <f>SUM(E51:F51)</f>
        <v>65411</v>
      </c>
      <c r="H51" s="343">
        <v>0</v>
      </c>
      <c r="I51" s="313">
        <v>35312</v>
      </c>
      <c r="J51" s="727">
        <f>SUM(H51:I51)</f>
        <v>35312</v>
      </c>
      <c r="K51" s="343">
        <v>0</v>
      </c>
      <c r="L51" s="313">
        <v>0</v>
      </c>
      <c r="M51" s="439">
        <f>SUM(K51:L51)</f>
        <v>0</v>
      </c>
      <c r="N51" s="707"/>
      <c r="O51" s="465">
        <f t="shared" si="15"/>
        <v>0</v>
      </c>
      <c r="P51" s="465">
        <f t="shared" si="15"/>
        <v>0</v>
      </c>
    </row>
    <row r="52" spans="1:16" ht="15.75" thickBot="1">
      <c r="A52" s="1121"/>
      <c r="B52" s="111"/>
      <c r="C52" s="111"/>
      <c r="D52" s="111"/>
      <c r="E52" s="1015"/>
      <c r="F52" s="1015"/>
      <c r="G52" s="1021"/>
      <c r="H52" s="698"/>
      <c r="I52" s="698"/>
      <c r="J52" s="728"/>
      <c r="K52" s="698"/>
      <c r="L52" s="698"/>
      <c r="M52" s="698"/>
      <c r="N52" s="698"/>
      <c r="O52" s="698"/>
      <c r="P52" s="698"/>
    </row>
    <row r="53" spans="1:16" ht="15.75">
      <c r="A53" s="1447"/>
      <c r="B53" s="1438"/>
      <c r="C53" s="1439"/>
      <c r="D53" s="443" t="s">
        <v>152</v>
      </c>
      <c r="E53" s="724">
        <f>SUM(E55)</f>
        <v>14864</v>
      </c>
      <c r="F53" s="918"/>
      <c r="G53" s="1273">
        <f>SUM(G55)</f>
        <v>14864</v>
      </c>
      <c r="H53" s="724">
        <v>15900</v>
      </c>
      <c r="I53" s="435"/>
      <c r="J53" s="436">
        <f>SUM(H53)</f>
        <v>15900</v>
      </c>
      <c r="K53" s="714">
        <f>SUM(K54)</f>
        <v>16930</v>
      </c>
      <c r="L53" s="699"/>
      <c r="M53" s="714">
        <f>SUM(M54)</f>
        <v>16930</v>
      </c>
      <c r="N53" s="463">
        <f>SUM(N54)</f>
        <v>17960</v>
      </c>
      <c r="O53" s="462"/>
      <c r="P53" s="463">
        <f>SUM(P54)</f>
        <v>17960</v>
      </c>
    </row>
    <row r="54" spans="1:16">
      <c r="A54" s="444" t="s">
        <v>153</v>
      </c>
      <c r="B54" s="1452" t="s">
        <v>154</v>
      </c>
      <c r="C54" s="1453"/>
      <c r="D54" s="1454"/>
      <c r="E54" s="715">
        <f>SUM(E55)</f>
        <v>14864</v>
      </c>
      <c r="F54" s="222"/>
      <c r="G54" s="938">
        <f>SUM(G55)</f>
        <v>14864</v>
      </c>
      <c r="H54" s="715">
        <f>SUM(H55)</f>
        <v>15900</v>
      </c>
      <c r="I54" s="222"/>
      <c r="J54" s="437">
        <f>SUM(H54:I54)</f>
        <v>15900</v>
      </c>
      <c r="K54" s="437">
        <f>SUM(K55)</f>
        <v>16930</v>
      </c>
      <c r="L54" s="222"/>
      <c r="M54" s="437">
        <f>SUM(M55)</f>
        <v>16930</v>
      </c>
      <c r="N54" s="179">
        <f>SUM(N55)</f>
        <v>17960</v>
      </c>
      <c r="O54" s="284"/>
      <c r="P54" s="179">
        <f>SUM(P55)</f>
        <v>17960</v>
      </c>
    </row>
    <row r="55" spans="1:16" ht="16.5" customHeight="1" thickBot="1">
      <c r="A55" s="445"/>
      <c r="B55" s="537" t="s">
        <v>155</v>
      </c>
      <c r="C55" s="962">
        <v>651002</v>
      </c>
      <c r="D55" s="446" t="s">
        <v>510</v>
      </c>
      <c r="E55" s="725">
        <v>14864</v>
      </c>
      <c r="F55" s="872"/>
      <c r="G55" s="1022">
        <f>SUM(E55:F55)</f>
        <v>14864</v>
      </c>
      <c r="H55" s="725">
        <v>15900</v>
      </c>
      <c r="I55" s="438"/>
      <c r="J55" s="727">
        <f>SUM(H55:I55)</f>
        <v>15900</v>
      </c>
      <c r="K55" s="439">
        <v>16930</v>
      </c>
      <c r="L55" s="700"/>
      <c r="M55" s="439">
        <v>16930</v>
      </c>
      <c r="N55" s="465">
        <v>17960</v>
      </c>
      <c r="O55" s="464"/>
      <c r="P55" s="465">
        <v>17960</v>
      </c>
    </row>
    <row r="56" spans="1:16" ht="15.75" thickBot="1">
      <c r="A56" s="1121"/>
      <c r="B56" s="111"/>
      <c r="C56" s="111"/>
      <c r="D56" s="111"/>
      <c r="E56" s="1015"/>
      <c r="F56" s="1015"/>
      <c r="G56" s="1021"/>
      <c r="H56" s="698"/>
      <c r="I56" s="698"/>
      <c r="J56" s="728"/>
      <c r="K56" s="698"/>
      <c r="L56" s="698"/>
      <c r="M56" s="698"/>
      <c r="N56" s="698"/>
      <c r="O56" s="698"/>
      <c r="P56" s="698"/>
    </row>
    <row r="57" spans="1:16" ht="15.75">
      <c r="A57" s="1120"/>
      <c r="B57" s="447"/>
      <c r="C57" s="448"/>
      <c r="D57" s="449" t="s">
        <v>93</v>
      </c>
      <c r="E57" s="650"/>
      <c r="F57" s="920"/>
      <c r="G57" s="1023">
        <v>76858</v>
      </c>
      <c r="H57" s="650"/>
      <c r="I57" s="369"/>
      <c r="J57" s="440">
        <v>79200</v>
      </c>
      <c r="K57" s="711"/>
      <c r="L57" s="701"/>
      <c r="M57" s="712">
        <v>78170</v>
      </c>
      <c r="N57" s="709"/>
      <c r="O57" s="327"/>
      <c r="P57" s="712">
        <v>77140</v>
      </c>
    </row>
    <row r="58" spans="1:16">
      <c r="A58" s="450" t="s">
        <v>143</v>
      </c>
      <c r="B58" s="1426" t="s">
        <v>156</v>
      </c>
      <c r="C58" s="1427"/>
      <c r="D58" s="1427"/>
      <c r="E58" s="325"/>
      <c r="F58" s="85"/>
      <c r="G58" s="1024">
        <f>SUM(G59)</f>
        <v>76858</v>
      </c>
      <c r="H58" s="325"/>
      <c r="I58" s="85"/>
      <c r="J58" s="686">
        <f>SUM(J59)</f>
        <v>79200</v>
      </c>
      <c r="K58" s="325"/>
      <c r="L58" s="85"/>
      <c r="M58" s="442">
        <f>SUM(M59)</f>
        <v>78170</v>
      </c>
      <c r="N58" s="710"/>
      <c r="O58" s="433"/>
      <c r="P58" s="1270">
        <f>SUM(P57)</f>
        <v>77140</v>
      </c>
    </row>
    <row r="59" spans="1:16" ht="15.75" thickBot="1">
      <c r="A59" s="451"/>
      <c r="B59" s="452" t="s">
        <v>155</v>
      </c>
      <c r="C59" s="372">
        <v>821005</v>
      </c>
      <c r="D59" s="453" t="s">
        <v>157</v>
      </c>
      <c r="E59" s="899"/>
      <c r="F59" s="884"/>
      <c r="G59" s="1025">
        <v>76858</v>
      </c>
      <c r="H59" s="713"/>
      <c r="I59" s="513"/>
      <c r="J59" s="727">
        <v>79200</v>
      </c>
      <c r="K59" s="713"/>
      <c r="L59" s="513"/>
      <c r="M59" s="439">
        <v>78170</v>
      </c>
      <c r="N59" s="708"/>
      <c r="O59" s="464"/>
      <c r="P59" s="465">
        <v>77140</v>
      </c>
    </row>
  </sheetData>
  <mergeCells count="22">
    <mergeCell ref="K5:M6"/>
    <mergeCell ref="N5:P6"/>
    <mergeCell ref="B39:D39"/>
    <mergeCell ref="B54:D54"/>
    <mergeCell ref="H8:J8"/>
    <mergeCell ref="K8:M8"/>
    <mergeCell ref="N8:P8"/>
    <mergeCell ref="A3:P3"/>
    <mergeCell ref="H4:J4"/>
    <mergeCell ref="K4:M4"/>
    <mergeCell ref="N4:P4"/>
    <mergeCell ref="H5:J6"/>
    <mergeCell ref="A53:C53"/>
    <mergeCell ref="B47:D47"/>
    <mergeCell ref="E4:G4"/>
    <mergeCell ref="E5:G6"/>
    <mergeCell ref="E8:G8"/>
    <mergeCell ref="B58:D58"/>
    <mergeCell ref="A9:D9"/>
    <mergeCell ref="B10:D10"/>
    <mergeCell ref="B20:D20"/>
    <mergeCell ref="B33:D33"/>
  </mergeCells>
  <phoneticPr fontId="56" type="noConversion"/>
  <pageMargins left="0.25" right="0.25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topLeftCell="A37" zoomScaleSheetLayoutView="100" workbookViewId="0">
      <selection activeCell="G26" sqref="G26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0.42578125" customWidth="1"/>
    <col min="5" max="5" width="12.140625" customWidth="1"/>
    <col min="6" max="6" width="9" customWidth="1"/>
    <col min="7" max="7" width="11.28515625" customWidth="1"/>
    <col min="8" max="8" width="11.42578125" style="561" customWidth="1"/>
    <col min="9" max="9" width="9.7109375" customWidth="1"/>
    <col min="10" max="10" width="12.140625" style="603" customWidth="1"/>
    <col min="11" max="11" width="12.140625" style="561" customWidth="1"/>
    <col min="12" max="12" width="9.7109375" customWidth="1"/>
    <col min="13" max="13" width="11.28515625" customWidth="1"/>
    <col min="14" max="14" width="11.42578125" style="561" customWidth="1"/>
    <col min="15" max="15" width="10.7109375" customWidth="1"/>
    <col min="16" max="16" width="11.42578125" customWidth="1"/>
  </cols>
  <sheetData>
    <row r="1" spans="1:16" ht="18.75">
      <c r="A1" s="2" t="s">
        <v>158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3.9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6.7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8.75" customHeight="1" thickTop="1" thickBot="1">
      <c r="A9" s="358" t="s">
        <v>159</v>
      </c>
      <c r="B9" s="204"/>
      <c r="C9" s="205"/>
      <c r="D9" s="206"/>
      <c r="E9" s="632">
        <f t="shared" ref="E9:J9" si="0">SUM(E10,E16,E23,E34,E39,E50,E56,E58)</f>
        <v>1854192</v>
      </c>
      <c r="F9" s="279">
        <f t="shared" si="0"/>
        <v>35700</v>
      </c>
      <c r="G9" s="620">
        <f t="shared" si="0"/>
        <v>1889892</v>
      </c>
      <c r="H9" s="632">
        <f>SUM(H10,H16,H23,H34,H39,H50,H56,H58)</f>
        <v>1981938</v>
      </c>
      <c r="I9" s="279">
        <f t="shared" si="0"/>
        <v>90110</v>
      </c>
      <c r="J9" s="262">
        <f t="shared" si="0"/>
        <v>2072048</v>
      </c>
      <c r="K9" s="632">
        <f>SUM(K10,K16,K23,K34,K39,K50,K56,K58)</f>
        <v>2021384</v>
      </c>
      <c r="L9" s="279">
        <f>SUM(L10,L16,L23,L34,L39,L50,L56,L58)</f>
        <v>0</v>
      </c>
      <c r="M9" s="729">
        <f>SUM(M10,M16,M23,M34,M39,M50,M56,M58)</f>
        <v>2021384</v>
      </c>
      <c r="N9" s="632">
        <f>SUM(N16,N10,N23,N34,N39,N50,N56,N58)</f>
        <v>2109939</v>
      </c>
      <c r="O9" s="279">
        <f>SUM(O10,O16,O23,O34,O39,O50,O56,O58)</f>
        <v>0</v>
      </c>
      <c r="P9" s="729">
        <f>SUM(P10,P16,P23,P34,P39,P50,P56,P58)</f>
        <v>2109939</v>
      </c>
    </row>
    <row r="10" spans="1:16" ht="15.75" thickTop="1">
      <c r="A10" s="469" t="s">
        <v>160</v>
      </c>
      <c r="B10" s="202" t="s">
        <v>161</v>
      </c>
      <c r="C10" s="202"/>
      <c r="D10" s="203"/>
      <c r="E10" s="633">
        <f t="shared" ref="E10:P10" si="1">SUM(E11:E15)</f>
        <v>287573</v>
      </c>
      <c r="F10" s="280">
        <f t="shared" si="1"/>
        <v>33000</v>
      </c>
      <c r="G10" s="261">
        <f t="shared" si="1"/>
        <v>320573</v>
      </c>
      <c r="H10" s="633">
        <f>SUM(H11:H15)</f>
        <v>300840</v>
      </c>
      <c r="I10" s="280">
        <f t="shared" si="1"/>
        <v>88200</v>
      </c>
      <c r="J10" s="277">
        <f t="shared" si="1"/>
        <v>389040</v>
      </c>
      <c r="K10" s="633">
        <f>SUM(K11:K15)</f>
        <v>307864</v>
      </c>
      <c r="L10" s="280">
        <f t="shared" si="1"/>
        <v>0</v>
      </c>
      <c r="M10" s="730">
        <f t="shared" si="1"/>
        <v>307864</v>
      </c>
      <c r="N10" s="633">
        <f>SUM(N11:N15)</f>
        <v>316519</v>
      </c>
      <c r="O10" s="280">
        <f t="shared" si="1"/>
        <v>0</v>
      </c>
      <c r="P10" s="730">
        <f t="shared" si="1"/>
        <v>316519</v>
      </c>
    </row>
    <row r="11" spans="1:16">
      <c r="A11" s="22"/>
      <c r="B11" s="148" t="s">
        <v>162</v>
      </c>
      <c r="C11" s="24">
        <v>610</v>
      </c>
      <c r="D11" s="25" t="s">
        <v>517</v>
      </c>
      <c r="E11" s="720">
        <v>155940</v>
      </c>
      <c r="F11" s="885"/>
      <c r="G11" s="247">
        <f>SUM(E11:F11)</f>
        <v>155940</v>
      </c>
      <c r="H11" s="306">
        <v>163464</v>
      </c>
      <c r="I11" s="286"/>
      <c r="J11" s="622">
        <f>SUM(H11:I11)</f>
        <v>163464</v>
      </c>
      <c r="K11" s="640">
        <v>173300</v>
      </c>
      <c r="L11" s="322"/>
      <c r="M11" s="417">
        <f>SUM(K11:L11)</f>
        <v>173300</v>
      </c>
      <c r="N11" s="306">
        <v>177830</v>
      </c>
      <c r="O11" s="286"/>
      <c r="P11" s="180">
        <f>SUM(N11:O11)</f>
        <v>177830</v>
      </c>
    </row>
    <row r="12" spans="1:16">
      <c r="A12" s="22"/>
      <c r="B12" s="148" t="s">
        <v>162</v>
      </c>
      <c r="C12" s="24">
        <v>620</v>
      </c>
      <c r="D12" s="28" t="s">
        <v>163</v>
      </c>
      <c r="E12" s="720">
        <v>57882</v>
      </c>
      <c r="F12" s="885"/>
      <c r="G12" s="247">
        <f>SUM(E12:F12)</f>
        <v>57882</v>
      </c>
      <c r="H12" s="306">
        <v>60724</v>
      </c>
      <c r="I12" s="286"/>
      <c r="J12" s="622">
        <f>SUM(H12:I12)</f>
        <v>60724</v>
      </c>
      <c r="K12" s="640">
        <v>64617</v>
      </c>
      <c r="L12" s="322"/>
      <c r="M12" s="417">
        <f>SUM(K12:L12)</f>
        <v>64617</v>
      </c>
      <c r="N12" s="306">
        <v>66356</v>
      </c>
      <c r="O12" s="286"/>
      <c r="P12" s="180">
        <f>SUM(N12:O12)</f>
        <v>66356</v>
      </c>
    </row>
    <row r="13" spans="1:16">
      <c r="A13" s="22"/>
      <c r="B13" s="148" t="s">
        <v>162</v>
      </c>
      <c r="C13" s="24">
        <v>630</v>
      </c>
      <c r="D13" s="25" t="s">
        <v>164</v>
      </c>
      <c r="E13" s="720">
        <v>73051</v>
      </c>
      <c r="F13" s="885"/>
      <c r="G13" s="247">
        <f>SUM(E13:F13)</f>
        <v>73051</v>
      </c>
      <c r="H13" s="306">
        <v>76052</v>
      </c>
      <c r="I13" s="286"/>
      <c r="J13" s="622">
        <f>SUM(H13:I13)</f>
        <v>76052</v>
      </c>
      <c r="K13" s="640">
        <v>69297</v>
      </c>
      <c r="L13" s="322"/>
      <c r="M13" s="417">
        <f>SUM(K13:L13)</f>
        <v>69297</v>
      </c>
      <c r="N13" s="306">
        <v>71683</v>
      </c>
      <c r="O13" s="286"/>
      <c r="P13" s="180">
        <f>SUM(N13:O13)</f>
        <v>71683</v>
      </c>
    </row>
    <row r="14" spans="1:16">
      <c r="A14" s="22"/>
      <c r="B14" s="148" t="s">
        <v>162</v>
      </c>
      <c r="C14" s="24">
        <v>640</v>
      </c>
      <c r="D14" s="25" t="s">
        <v>165</v>
      </c>
      <c r="E14" s="750">
        <v>700</v>
      </c>
      <c r="F14" s="885"/>
      <c r="G14" s="247">
        <f>SUM(E14:F14)</f>
        <v>700</v>
      </c>
      <c r="H14" s="642">
        <v>600</v>
      </c>
      <c r="I14" s="287"/>
      <c r="J14" s="622">
        <f>SUM(H14:I14)</f>
        <v>600</v>
      </c>
      <c r="K14" s="640">
        <v>650</v>
      </c>
      <c r="L14" s="322"/>
      <c r="M14" s="417">
        <f>SUM(K14:L14)</f>
        <v>650</v>
      </c>
      <c r="N14" s="306">
        <v>650</v>
      </c>
      <c r="O14" s="286"/>
      <c r="P14" s="180">
        <f>SUM(N14:O14)</f>
        <v>650</v>
      </c>
    </row>
    <row r="15" spans="1:16">
      <c r="A15" s="159"/>
      <c r="B15" s="1342" t="s">
        <v>162</v>
      </c>
      <c r="C15" s="1322">
        <v>717</v>
      </c>
      <c r="D15" s="1326" t="s">
        <v>828</v>
      </c>
      <c r="E15" s="1300"/>
      <c r="F15" s="1328">
        <v>33000</v>
      </c>
      <c r="G15" s="1343">
        <f>SUM(E15:F15)</f>
        <v>33000</v>
      </c>
      <c r="H15" s="1303"/>
      <c r="I15" s="1304">
        <v>88200</v>
      </c>
      <c r="J15" s="1305">
        <f>SUM(H15:I15)</f>
        <v>88200</v>
      </c>
      <c r="K15" s="635"/>
      <c r="L15" s="329"/>
      <c r="M15" s="417">
        <f>SUM(K15:L15)</f>
        <v>0</v>
      </c>
      <c r="N15" s="306"/>
      <c r="O15" s="286"/>
      <c r="P15" s="180">
        <f>SUM(N15:O15)</f>
        <v>0</v>
      </c>
    </row>
    <row r="16" spans="1:16">
      <c r="A16" s="30" t="s">
        <v>166</v>
      </c>
      <c r="B16" s="1385" t="s">
        <v>537</v>
      </c>
      <c r="C16" s="1458"/>
      <c r="D16" s="1459"/>
      <c r="E16" s="189">
        <f t="shared" ref="E16:P16" si="2">SUM(E17:E22)</f>
        <v>871916</v>
      </c>
      <c r="F16" s="868">
        <f t="shared" si="2"/>
        <v>2700</v>
      </c>
      <c r="G16" s="939">
        <f t="shared" si="2"/>
        <v>874616</v>
      </c>
      <c r="H16" s="189">
        <f t="shared" si="2"/>
        <v>960686</v>
      </c>
      <c r="I16" s="284">
        <f t="shared" si="2"/>
        <v>1910</v>
      </c>
      <c r="J16" s="179">
        <f t="shared" si="2"/>
        <v>962596</v>
      </c>
      <c r="K16" s="189">
        <f t="shared" si="2"/>
        <v>979364</v>
      </c>
      <c r="L16" s="284">
        <f t="shared" si="2"/>
        <v>0</v>
      </c>
      <c r="M16" s="656">
        <f t="shared" si="2"/>
        <v>979364</v>
      </c>
      <c r="N16" s="189">
        <f t="shared" si="2"/>
        <v>1045450</v>
      </c>
      <c r="O16" s="284">
        <f t="shared" si="2"/>
        <v>0</v>
      </c>
      <c r="P16" s="656">
        <f t="shared" si="2"/>
        <v>1045450</v>
      </c>
    </row>
    <row r="17" spans="1:16">
      <c r="A17" s="470"/>
      <c r="B17" s="41" t="s">
        <v>167</v>
      </c>
      <c r="C17" s="24">
        <v>610</v>
      </c>
      <c r="D17" s="25" t="s">
        <v>600</v>
      </c>
      <c r="E17" s="750">
        <v>489350</v>
      </c>
      <c r="F17" s="552"/>
      <c r="G17" s="247">
        <f t="shared" ref="G17:G22" si="3">SUM(E17:F17)</f>
        <v>489350</v>
      </c>
      <c r="H17" s="642">
        <v>531900</v>
      </c>
      <c r="I17" s="287"/>
      <c r="J17" s="622">
        <f t="shared" ref="J17:J22" si="4">SUM(H17:I17)</f>
        <v>531900</v>
      </c>
      <c r="K17" s="661">
        <v>573870</v>
      </c>
      <c r="L17" s="416"/>
      <c r="M17" s="417">
        <f t="shared" ref="M17:M22" si="5">SUM(K17:L17)</f>
        <v>573870</v>
      </c>
      <c r="N17" s="306">
        <v>619600</v>
      </c>
      <c r="O17" s="286"/>
      <c r="P17" s="180">
        <f t="shared" ref="P17:P22" si="6">SUM(N17:O17)</f>
        <v>619600</v>
      </c>
    </row>
    <row r="18" spans="1:16">
      <c r="A18" s="470"/>
      <c r="B18" s="41" t="s">
        <v>167</v>
      </c>
      <c r="C18" s="24">
        <v>620</v>
      </c>
      <c r="D18" s="25" t="s">
        <v>163</v>
      </c>
      <c r="E18" s="750">
        <v>181054</v>
      </c>
      <c r="F18" s="552"/>
      <c r="G18" s="247">
        <f t="shared" si="3"/>
        <v>181054</v>
      </c>
      <c r="H18" s="642">
        <v>196484</v>
      </c>
      <c r="I18" s="287"/>
      <c r="J18" s="622">
        <f t="shared" si="4"/>
        <v>196484</v>
      </c>
      <c r="K18" s="661">
        <v>211990</v>
      </c>
      <c r="L18" s="416"/>
      <c r="M18" s="417">
        <f t="shared" si="5"/>
        <v>211990</v>
      </c>
      <c r="N18" s="306">
        <v>228880</v>
      </c>
      <c r="O18" s="286"/>
      <c r="P18" s="180">
        <f t="shared" si="6"/>
        <v>228880</v>
      </c>
    </row>
    <row r="19" spans="1:16">
      <c r="A19" s="470"/>
      <c r="B19" s="41" t="s">
        <v>167</v>
      </c>
      <c r="C19" s="24">
        <v>630</v>
      </c>
      <c r="D19" s="25" t="s">
        <v>164</v>
      </c>
      <c r="E19" s="750">
        <v>196430</v>
      </c>
      <c r="F19" s="552"/>
      <c r="G19" s="247">
        <f t="shared" si="3"/>
        <v>196430</v>
      </c>
      <c r="H19" s="642">
        <v>219074</v>
      </c>
      <c r="I19" s="287"/>
      <c r="J19" s="622">
        <f t="shared" si="4"/>
        <v>219074</v>
      </c>
      <c r="K19" s="661">
        <v>188404</v>
      </c>
      <c r="L19" s="416"/>
      <c r="M19" s="417">
        <f t="shared" si="5"/>
        <v>188404</v>
      </c>
      <c r="N19" s="306">
        <v>191770</v>
      </c>
      <c r="O19" s="286"/>
      <c r="P19" s="180">
        <f t="shared" si="6"/>
        <v>191770</v>
      </c>
    </row>
    <row r="20" spans="1:16">
      <c r="A20" s="470"/>
      <c r="B20" s="41" t="s">
        <v>167</v>
      </c>
      <c r="C20" s="24">
        <v>640</v>
      </c>
      <c r="D20" s="25" t="s">
        <v>165</v>
      </c>
      <c r="E20" s="750">
        <v>5082</v>
      </c>
      <c r="F20" s="552"/>
      <c r="G20" s="247">
        <f t="shared" si="3"/>
        <v>5082</v>
      </c>
      <c r="H20" s="642">
        <v>13228</v>
      </c>
      <c r="I20" s="287"/>
      <c r="J20" s="622">
        <f t="shared" si="4"/>
        <v>13228</v>
      </c>
      <c r="K20" s="661">
        <v>5100</v>
      </c>
      <c r="L20" s="416"/>
      <c r="M20" s="417">
        <f t="shared" si="5"/>
        <v>5100</v>
      </c>
      <c r="N20" s="306">
        <v>5200</v>
      </c>
      <c r="O20" s="286"/>
      <c r="P20" s="180">
        <f t="shared" si="6"/>
        <v>5200</v>
      </c>
    </row>
    <row r="21" spans="1:16">
      <c r="A21" s="470"/>
      <c r="B21" s="188" t="s">
        <v>572</v>
      </c>
      <c r="C21" s="74">
        <v>713</v>
      </c>
      <c r="D21" s="1029" t="s">
        <v>675</v>
      </c>
      <c r="E21" s="750"/>
      <c r="F21" s="552">
        <v>2700</v>
      </c>
      <c r="G21" s="247">
        <f t="shared" si="3"/>
        <v>2700</v>
      </c>
      <c r="H21" s="642"/>
      <c r="I21" s="287">
        <v>1910</v>
      </c>
      <c r="J21" s="287">
        <v>1910</v>
      </c>
      <c r="K21" s="661">
        <v>0</v>
      </c>
      <c r="L21" s="416"/>
      <c r="M21" s="417">
        <f t="shared" si="5"/>
        <v>0</v>
      </c>
      <c r="N21" s="306">
        <v>0</v>
      </c>
      <c r="O21" s="286"/>
      <c r="P21" s="180">
        <f t="shared" si="6"/>
        <v>0</v>
      </c>
    </row>
    <row r="22" spans="1:16" ht="28.15" customHeight="1">
      <c r="A22" s="471"/>
      <c r="B22" s="103" t="s">
        <v>572</v>
      </c>
      <c r="C22" s="103" t="s">
        <v>573</v>
      </c>
      <c r="D22" s="132" t="s">
        <v>574</v>
      </c>
      <c r="E22" s="750"/>
      <c r="F22" s="427"/>
      <c r="G22" s="247">
        <f t="shared" si="3"/>
        <v>0</v>
      </c>
      <c r="H22" s="719"/>
      <c r="I22" s="427"/>
      <c r="J22" s="622">
        <f t="shared" si="4"/>
        <v>0</v>
      </c>
      <c r="K22" s="719">
        <v>0</v>
      </c>
      <c r="L22" s="427"/>
      <c r="M22" s="417">
        <f t="shared" si="5"/>
        <v>0</v>
      </c>
      <c r="N22" s="306">
        <v>0</v>
      </c>
      <c r="O22" s="286"/>
      <c r="P22" s="180">
        <f t="shared" si="6"/>
        <v>0</v>
      </c>
    </row>
    <row r="23" spans="1:16">
      <c r="A23" s="472" t="s">
        <v>168</v>
      </c>
      <c r="B23" s="1455" t="s">
        <v>169</v>
      </c>
      <c r="C23" s="1456"/>
      <c r="D23" s="1457"/>
      <c r="E23" s="705">
        <f>SUM(E24,E29)</f>
        <v>312168</v>
      </c>
      <c r="F23" s="430"/>
      <c r="G23" s="1030">
        <f>SUM(G24,G29)</f>
        <v>312168</v>
      </c>
      <c r="H23" s="705">
        <f>SUM(H24,H29)</f>
        <v>332588</v>
      </c>
      <c r="I23" s="430">
        <f>SUM(I24,I29)</f>
        <v>0</v>
      </c>
      <c r="J23" s="223">
        <f>SUM(J24,J29)</f>
        <v>332588</v>
      </c>
      <c r="K23" s="705">
        <f t="shared" ref="K23:P23" si="7">SUM(K24,K29)</f>
        <v>339862</v>
      </c>
      <c r="L23" s="430">
        <f t="shared" si="7"/>
        <v>0</v>
      </c>
      <c r="M23" s="706">
        <f t="shared" si="7"/>
        <v>339862</v>
      </c>
      <c r="N23" s="705">
        <f t="shared" si="7"/>
        <v>344475</v>
      </c>
      <c r="O23" s="430">
        <f t="shared" si="7"/>
        <v>0</v>
      </c>
      <c r="P23" s="706">
        <f t="shared" si="7"/>
        <v>344475</v>
      </c>
    </row>
    <row r="24" spans="1:16">
      <c r="A24" s="347" t="s">
        <v>170</v>
      </c>
      <c r="B24" s="207"/>
      <c r="C24" s="32">
        <v>1</v>
      </c>
      <c r="D24" s="33" t="s">
        <v>171</v>
      </c>
      <c r="E24" s="1031">
        <f>SUM(E25:E28)</f>
        <v>273750</v>
      </c>
      <c r="F24" s="871"/>
      <c r="G24" s="178">
        <f t="shared" ref="G24:P24" si="8">SUM(G25:G28)</f>
        <v>273750</v>
      </c>
      <c r="H24" s="731">
        <f t="shared" si="8"/>
        <v>291253</v>
      </c>
      <c r="I24" s="466">
        <f t="shared" si="8"/>
        <v>0</v>
      </c>
      <c r="J24" s="621">
        <f t="shared" si="8"/>
        <v>291253</v>
      </c>
      <c r="K24" s="731">
        <f t="shared" si="8"/>
        <v>298208</v>
      </c>
      <c r="L24" s="466">
        <f t="shared" si="8"/>
        <v>0</v>
      </c>
      <c r="M24" s="732">
        <f t="shared" si="8"/>
        <v>298208</v>
      </c>
      <c r="N24" s="731">
        <f t="shared" si="8"/>
        <v>302501</v>
      </c>
      <c r="O24" s="466">
        <f t="shared" si="8"/>
        <v>0</v>
      </c>
      <c r="P24" s="732">
        <f t="shared" si="8"/>
        <v>302501</v>
      </c>
    </row>
    <row r="25" spans="1:16">
      <c r="A25" s="346"/>
      <c r="B25" s="41" t="s">
        <v>172</v>
      </c>
      <c r="C25" s="24">
        <v>610</v>
      </c>
      <c r="D25" s="25" t="s">
        <v>517</v>
      </c>
      <c r="E25" s="720">
        <v>86370</v>
      </c>
      <c r="F25" s="696"/>
      <c r="G25" s="247">
        <f>SUM(E25:F25)</f>
        <v>86370</v>
      </c>
      <c r="H25" s="306">
        <v>80850</v>
      </c>
      <c r="I25" s="286"/>
      <c r="J25" s="622">
        <f>SUM(H25:I25)</f>
        <v>80850</v>
      </c>
      <c r="K25" s="306">
        <v>86150</v>
      </c>
      <c r="L25" s="286"/>
      <c r="M25" s="417">
        <f>SUM(K25:L25)</f>
        <v>86150</v>
      </c>
      <c r="N25" s="306">
        <v>88150</v>
      </c>
      <c r="O25" s="286"/>
      <c r="P25" s="180">
        <f>SUM(N25:O25)</f>
        <v>88150</v>
      </c>
    </row>
    <row r="26" spans="1:16">
      <c r="A26" s="346"/>
      <c r="B26" s="41" t="s">
        <v>173</v>
      </c>
      <c r="C26" s="24">
        <v>620</v>
      </c>
      <c r="D26" s="25" t="s">
        <v>163</v>
      </c>
      <c r="E26" s="720">
        <v>32684</v>
      </c>
      <c r="F26" s="696"/>
      <c r="G26" s="247">
        <f>SUM(E26:F26)</f>
        <v>32684</v>
      </c>
      <c r="H26" s="306">
        <v>31237</v>
      </c>
      <c r="I26" s="286"/>
      <c r="J26" s="622">
        <f>SUM(H26:I26)</f>
        <v>31237</v>
      </c>
      <c r="K26" s="306">
        <v>32622</v>
      </c>
      <c r="L26" s="286"/>
      <c r="M26" s="417">
        <f>SUM(K26:L26)</f>
        <v>32622</v>
      </c>
      <c r="N26" s="306">
        <v>33295</v>
      </c>
      <c r="O26" s="286"/>
      <c r="P26" s="180">
        <f>SUM(N26:O26)</f>
        <v>33295</v>
      </c>
    </row>
    <row r="27" spans="1:16">
      <c r="A27" s="346"/>
      <c r="B27" s="41" t="s">
        <v>173</v>
      </c>
      <c r="C27" s="24">
        <v>630</v>
      </c>
      <c r="D27" s="25" t="s">
        <v>164</v>
      </c>
      <c r="E27" s="720">
        <v>154536</v>
      </c>
      <c r="F27" s="696"/>
      <c r="G27" s="247">
        <f>SUM(E27:F27)</f>
        <v>154536</v>
      </c>
      <c r="H27" s="306">
        <v>179006</v>
      </c>
      <c r="I27" s="286"/>
      <c r="J27" s="622">
        <f>SUM(H27:I27)</f>
        <v>179006</v>
      </c>
      <c r="K27" s="306">
        <v>179276</v>
      </c>
      <c r="L27" s="286"/>
      <c r="M27" s="417">
        <f>SUM(K27:L27)</f>
        <v>179276</v>
      </c>
      <c r="N27" s="306">
        <v>180896</v>
      </c>
      <c r="O27" s="286"/>
      <c r="P27" s="180">
        <f>SUM(N27:O27)</f>
        <v>180896</v>
      </c>
    </row>
    <row r="28" spans="1:16">
      <c r="A28" s="346"/>
      <c r="B28" s="41" t="s">
        <v>173</v>
      </c>
      <c r="C28" s="24">
        <v>640</v>
      </c>
      <c r="D28" s="25" t="s">
        <v>165</v>
      </c>
      <c r="E28" s="720">
        <v>160</v>
      </c>
      <c r="F28" s="696"/>
      <c r="G28" s="247">
        <f>SUM(E28:F28)</f>
        <v>160</v>
      </c>
      <c r="H28" s="306">
        <v>160</v>
      </c>
      <c r="I28" s="286"/>
      <c r="J28" s="622">
        <f>SUM(H28:I28)</f>
        <v>160</v>
      </c>
      <c r="K28" s="306">
        <v>160</v>
      </c>
      <c r="L28" s="286"/>
      <c r="M28" s="417">
        <f>SUM(K28:L28)</f>
        <v>160</v>
      </c>
      <c r="N28" s="306">
        <v>160</v>
      </c>
      <c r="O28" s="286"/>
      <c r="P28" s="180">
        <f>SUM(N28:O28)</f>
        <v>160</v>
      </c>
    </row>
    <row r="29" spans="1:16">
      <c r="A29" s="38" t="s">
        <v>174</v>
      </c>
      <c r="B29" s="207"/>
      <c r="C29" s="32">
        <v>2</v>
      </c>
      <c r="D29" s="33" t="s">
        <v>175</v>
      </c>
      <c r="E29" s="1031">
        <f>SUM(E30:E33)</f>
        <v>38418</v>
      </c>
      <c r="F29" s="871"/>
      <c r="G29" s="178">
        <f t="shared" ref="G29:P29" si="9">SUM(G30:G33)</f>
        <v>38418</v>
      </c>
      <c r="H29" s="731">
        <f t="shared" si="9"/>
        <v>41335</v>
      </c>
      <c r="I29" s="466">
        <f t="shared" si="9"/>
        <v>0</v>
      </c>
      <c r="J29" s="621">
        <f t="shared" si="9"/>
        <v>41335</v>
      </c>
      <c r="K29" s="731">
        <f t="shared" si="9"/>
        <v>41654</v>
      </c>
      <c r="L29" s="466">
        <f t="shared" si="9"/>
        <v>0</v>
      </c>
      <c r="M29" s="732">
        <f t="shared" si="9"/>
        <v>41654</v>
      </c>
      <c r="N29" s="731">
        <f t="shared" si="9"/>
        <v>41974</v>
      </c>
      <c r="O29" s="466">
        <f t="shared" si="9"/>
        <v>0</v>
      </c>
      <c r="P29" s="732">
        <f t="shared" si="9"/>
        <v>41974</v>
      </c>
    </row>
    <row r="30" spans="1:16">
      <c r="A30" s="348"/>
      <c r="B30" s="41" t="s">
        <v>176</v>
      </c>
      <c r="C30" s="24">
        <v>610</v>
      </c>
      <c r="D30" s="25" t="s">
        <v>517</v>
      </c>
      <c r="E30" s="750">
        <v>24580</v>
      </c>
      <c r="F30" s="696"/>
      <c r="G30" s="247">
        <f>SUM(E30:F30)</f>
        <v>24580</v>
      </c>
      <c r="H30" s="642">
        <v>24950</v>
      </c>
      <c r="I30" s="287"/>
      <c r="J30" s="622">
        <f>SUM(H30:I30)</f>
        <v>24950</v>
      </c>
      <c r="K30" s="306">
        <v>24830</v>
      </c>
      <c r="L30" s="286"/>
      <c r="M30" s="417">
        <f>SUM(K30:L30)</f>
        <v>24830</v>
      </c>
      <c r="N30" s="306">
        <v>25080</v>
      </c>
      <c r="O30" s="286"/>
      <c r="P30" s="180">
        <f>SUM(N30:O30)</f>
        <v>25080</v>
      </c>
    </row>
    <row r="31" spans="1:16">
      <c r="A31" s="348"/>
      <c r="B31" s="41" t="s">
        <v>176</v>
      </c>
      <c r="C31" s="24">
        <v>620</v>
      </c>
      <c r="D31" s="25" t="s">
        <v>163</v>
      </c>
      <c r="E31" s="750">
        <v>9070</v>
      </c>
      <c r="F31" s="696"/>
      <c r="G31" s="247">
        <f>SUM(E31:F31)</f>
        <v>9070</v>
      </c>
      <c r="H31" s="642">
        <v>9206</v>
      </c>
      <c r="I31" s="287"/>
      <c r="J31" s="622">
        <f>SUM(H31:I31)</f>
        <v>9206</v>
      </c>
      <c r="K31" s="306">
        <v>9160</v>
      </c>
      <c r="L31" s="286"/>
      <c r="M31" s="417">
        <f>SUM(K31:L31)</f>
        <v>9160</v>
      </c>
      <c r="N31" s="306">
        <v>9250</v>
      </c>
      <c r="O31" s="286"/>
      <c r="P31" s="180">
        <f>SUM(N31:O31)</f>
        <v>9250</v>
      </c>
    </row>
    <row r="32" spans="1:16">
      <c r="A32" s="348"/>
      <c r="B32" s="41" t="s">
        <v>176</v>
      </c>
      <c r="C32" s="24">
        <v>630</v>
      </c>
      <c r="D32" s="25" t="s">
        <v>164</v>
      </c>
      <c r="E32" s="750">
        <v>4678</v>
      </c>
      <c r="F32" s="696"/>
      <c r="G32" s="247">
        <f>SUM(E32:F32)</f>
        <v>4678</v>
      </c>
      <c r="H32" s="642">
        <v>7079</v>
      </c>
      <c r="I32" s="287"/>
      <c r="J32" s="622">
        <f>SUM(H32:I32)</f>
        <v>7079</v>
      </c>
      <c r="K32" s="306">
        <v>7564</v>
      </c>
      <c r="L32" s="286"/>
      <c r="M32" s="417">
        <f>SUM(K32:L32)</f>
        <v>7564</v>
      </c>
      <c r="N32" s="306">
        <v>7544</v>
      </c>
      <c r="O32" s="286"/>
      <c r="P32" s="180">
        <f>SUM(N32:O32)</f>
        <v>7544</v>
      </c>
    </row>
    <row r="33" spans="1:16">
      <c r="A33" s="348"/>
      <c r="B33" s="41" t="s">
        <v>176</v>
      </c>
      <c r="C33" s="24">
        <v>640</v>
      </c>
      <c r="D33" s="25" t="s">
        <v>165</v>
      </c>
      <c r="E33" s="720">
        <v>90</v>
      </c>
      <c r="F33" s="696"/>
      <c r="G33" s="247">
        <f>SUM(E33:F33)</f>
        <v>90</v>
      </c>
      <c r="H33" s="306">
        <v>100</v>
      </c>
      <c r="I33" s="286"/>
      <c r="J33" s="622">
        <f>SUM(H33:I33)</f>
        <v>100</v>
      </c>
      <c r="K33" s="306">
        <v>100</v>
      </c>
      <c r="L33" s="286"/>
      <c r="M33" s="417">
        <f>SUM(K33:L33)</f>
        <v>100</v>
      </c>
      <c r="N33" s="306">
        <v>100</v>
      </c>
      <c r="O33" s="286"/>
      <c r="P33" s="180">
        <f>SUM(N33:O33)</f>
        <v>100</v>
      </c>
    </row>
    <row r="34" spans="1:16">
      <c r="A34" s="293" t="s">
        <v>177</v>
      </c>
      <c r="B34" s="1393" t="s">
        <v>178</v>
      </c>
      <c r="C34" s="1460"/>
      <c r="D34" s="1461"/>
      <c r="E34" s="189">
        <f>SUM(E35:E38)</f>
        <v>229545</v>
      </c>
      <c r="F34" s="284"/>
      <c r="G34" s="894">
        <f t="shared" ref="G34:P34" si="10">SUM(G35:G38)</f>
        <v>229545</v>
      </c>
      <c r="H34" s="189">
        <f t="shared" si="10"/>
        <v>243848</v>
      </c>
      <c r="I34" s="284">
        <f t="shared" si="10"/>
        <v>0</v>
      </c>
      <c r="J34" s="179">
        <f t="shared" si="10"/>
        <v>243848</v>
      </c>
      <c r="K34" s="189">
        <f t="shared" si="10"/>
        <v>247615</v>
      </c>
      <c r="L34" s="284">
        <f t="shared" si="10"/>
        <v>0</v>
      </c>
      <c r="M34" s="656">
        <f t="shared" si="10"/>
        <v>247615</v>
      </c>
      <c r="N34" s="189">
        <f t="shared" si="10"/>
        <v>252409</v>
      </c>
      <c r="O34" s="284">
        <f t="shared" si="10"/>
        <v>0</v>
      </c>
      <c r="P34" s="656">
        <f t="shared" si="10"/>
        <v>252409</v>
      </c>
    </row>
    <row r="35" spans="1:16">
      <c r="A35" s="346"/>
      <c r="B35" s="41" t="s">
        <v>179</v>
      </c>
      <c r="C35" s="24">
        <v>610</v>
      </c>
      <c r="D35" s="25" t="s">
        <v>517</v>
      </c>
      <c r="E35" s="720">
        <v>134500</v>
      </c>
      <c r="F35" s="696"/>
      <c r="G35" s="247">
        <f>SUM(E35:F35)</f>
        <v>134500</v>
      </c>
      <c r="H35" s="306">
        <v>139100</v>
      </c>
      <c r="I35" s="286"/>
      <c r="J35" s="622">
        <f>SUM(H35:I35)</f>
        <v>139100</v>
      </c>
      <c r="K35" s="306">
        <v>143750</v>
      </c>
      <c r="L35" s="286"/>
      <c r="M35" s="417">
        <f>SUM(K35:L35)</f>
        <v>143750</v>
      </c>
      <c r="N35" s="306">
        <v>147000</v>
      </c>
      <c r="O35" s="286"/>
      <c r="P35" s="180">
        <f>SUM(N35:O35)</f>
        <v>147000</v>
      </c>
    </row>
    <row r="36" spans="1:16">
      <c r="A36" s="346"/>
      <c r="B36" s="41" t="s">
        <v>180</v>
      </c>
      <c r="C36" s="24">
        <v>620</v>
      </c>
      <c r="D36" s="25" t="s">
        <v>163</v>
      </c>
      <c r="E36" s="720">
        <v>48845</v>
      </c>
      <c r="F36" s="696"/>
      <c r="G36" s="247">
        <f>SUM(E36:F36)</f>
        <v>48845</v>
      </c>
      <c r="H36" s="306">
        <v>51100</v>
      </c>
      <c r="I36" s="286"/>
      <c r="J36" s="622">
        <f>SUM(H36:I36)</f>
        <v>51100</v>
      </c>
      <c r="K36" s="306">
        <v>52800</v>
      </c>
      <c r="L36" s="286"/>
      <c r="M36" s="417">
        <f>SUM(K36:L36)</f>
        <v>52800</v>
      </c>
      <c r="N36" s="306">
        <v>54244</v>
      </c>
      <c r="O36" s="286"/>
      <c r="P36" s="180">
        <f>SUM(N36:O36)</f>
        <v>54244</v>
      </c>
    </row>
    <row r="37" spans="1:16">
      <c r="A37" s="346"/>
      <c r="B37" s="41" t="s">
        <v>179</v>
      </c>
      <c r="C37" s="24">
        <v>630</v>
      </c>
      <c r="D37" s="25" t="s">
        <v>164</v>
      </c>
      <c r="E37" s="720">
        <v>46010</v>
      </c>
      <c r="F37" s="696"/>
      <c r="G37" s="247">
        <f>SUM(E37:F37)</f>
        <v>46010</v>
      </c>
      <c r="H37" s="306">
        <v>51128</v>
      </c>
      <c r="I37" s="286"/>
      <c r="J37" s="622">
        <f>SUM(H37:I37)</f>
        <v>51128</v>
      </c>
      <c r="K37" s="306">
        <v>50715</v>
      </c>
      <c r="L37" s="286"/>
      <c r="M37" s="417">
        <f>SUM(K37:L37)</f>
        <v>50715</v>
      </c>
      <c r="N37" s="306">
        <v>50815</v>
      </c>
      <c r="O37" s="286"/>
      <c r="P37" s="180">
        <f>SUM(N37:O37)</f>
        <v>50815</v>
      </c>
    </row>
    <row r="38" spans="1:16">
      <c r="A38" s="346"/>
      <c r="B38" s="41" t="s">
        <v>180</v>
      </c>
      <c r="C38" s="24">
        <v>640</v>
      </c>
      <c r="D38" s="25" t="s">
        <v>165</v>
      </c>
      <c r="E38" s="720">
        <v>190</v>
      </c>
      <c r="F38" s="696"/>
      <c r="G38" s="247">
        <f>SUM(E38:F38)</f>
        <v>190</v>
      </c>
      <c r="H38" s="306">
        <v>2520</v>
      </c>
      <c r="I38" s="286"/>
      <c r="J38" s="622">
        <f>SUM(H38:I38)</f>
        <v>2520</v>
      </c>
      <c r="K38" s="306">
        <v>350</v>
      </c>
      <c r="L38" s="286"/>
      <c r="M38" s="417">
        <f>SUM(K38:L38)</f>
        <v>350</v>
      </c>
      <c r="N38" s="306">
        <v>350</v>
      </c>
      <c r="O38" s="286"/>
      <c r="P38" s="180">
        <f>SUM(N38:O38)</f>
        <v>350</v>
      </c>
    </row>
    <row r="39" spans="1:16">
      <c r="A39" s="293" t="s">
        <v>181</v>
      </c>
      <c r="B39" s="1385" t="s">
        <v>182</v>
      </c>
      <c r="C39" s="1386"/>
      <c r="D39" s="1387"/>
      <c r="E39" s="189">
        <f>SUM(E40,E45)</f>
        <v>111612</v>
      </c>
      <c r="F39" s="284"/>
      <c r="G39" s="179">
        <f>SUM(G40,G45)</f>
        <v>111612</v>
      </c>
      <c r="H39" s="189">
        <f>SUM(H40,H45)</f>
        <v>113020</v>
      </c>
      <c r="I39" s="284">
        <f>SUM(I40,I45)</f>
        <v>0</v>
      </c>
      <c r="J39" s="179">
        <f>SUM(J40,J45)</f>
        <v>113020</v>
      </c>
      <c r="K39" s="189">
        <f t="shared" ref="K39:P39" si="11">SUM(K40,K45)</f>
        <v>115723</v>
      </c>
      <c r="L39" s="284">
        <f t="shared" si="11"/>
        <v>0</v>
      </c>
      <c r="M39" s="656">
        <f t="shared" si="11"/>
        <v>115723</v>
      </c>
      <c r="N39" s="189">
        <f t="shared" si="11"/>
        <v>120130</v>
      </c>
      <c r="O39" s="284">
        <f t="shared" si="11"/>
        <v>0</v>
      </c>
      <c r="P39" s="656">
        <f t="shared" si="11"/>
        <v>120130</v>
      </c>
    </row>
    <row r="40" spans="1:16">
      <c r="A40" s="38" t="s">
        <v>183</v>
      </c>
      <c r="B40" s="207"/>
      <c r="C40" s="32">
        <v>1</v>
      </c>
      <c r="D40" s="33" t="s">
        <v>184</v>
      </c>
      <c r="E40" s="1031">
        <f>SUM(E41:E44)</f>
        <v>66990</v>
      </c>
      <c r="F40" s="871"/>
      <c r="G40" s="178">
        <f t="shared" ref="G40:P40" si="12">SUM(G41:G44)</f>
        <v>66990</v>
      </c>
      <c r="H40" s="731">
        <f t="shared" si="12"/>
        <v>66990</v>
      </c>
      <c r="I40" s="466">
        <f t="shared" si="12"/>
        <v>0</v>
      </c>
      <c r="J40" s="621">
        <f t="shared" si="12"/>
        <v>66990</v>
      </c>
      <c r="K40" s="731">
        <f t="shared" si="12"/>
        <v>68850</v>
      </c>
      <c r="L40" s="466">
        <f t="shared" si="12"/>
        <v>0</v>
      </c>
      <c r="M40" s="732">
        <f t="shared" si="12"/>
        <v>68850</v>
      </c>
      <c r="N40" s="731">
        <f t="shared" si="12"/>
        <v>70750</v>
      </c>
      <c r="O40" s="466">
        <f t="shared" si="12"/>
        <v>0</v>
      </c>
      <c r="P40" s="732">
        <f t="shared" si="12"/>
        <v>70750</v>
      </c>
    </row>
    <row r="41" spans="1:16">
      <c r="A41" s="348"/>
      <c r="B41" s="41" t="s">
        <v>185</v>
      </c>
      <c r="C41" s="24">
        <v>610</v>
      </c>
      <c r="D41" s="25" t="s">
        <v>517</v>
      </c>
      <c r="E41" s="750">
        <v>35430</v>
      </c>
      <c r="F41" s="696"/>
      <c r="G41" s="247">
        <f>SUM(E41:F41)</f>
        <v>35430</v>
      </c>
      <c r="H41" s="642">
        <v>35430</v>
      </c>
      <c r="I41" s="287"/>
      <c r="J41" s="622">
        <f>SUM(H41:I41)</f>
        <v>35430</v>
      </c>
      <c r="K41" s="720">
        <v>36490</v>
      </c>
      <c r="L41" s="286"/>
      <c r="M41" s="417">
        <f>SUM(K41:L41)</f>
        <v>36490</v>
      </c>
      <c r="N41" s="306">
        <v>37590</v>
      </c>
      <c r="O41" s="286"/>
      <c r="P41" s="180">
        <f>SUM(N41:O41)</f>
        <v>37590</v>
      </c>
    </row>
    <row r="42" spans="1:16">
      <c r="A42" s="348"/>
      <c r="B42" s="41" t="s">
        <v>185</v>
      </c>
      <c r="C42" s="24">
        <v>620</v>
      </c>
      <c r="D42" s="25" t="s">
        <v>163</v>
      </c>
      <c r="E42" s="750">
        <v>13090</v>
      </c>
      <c r="F42" s="696"/>
      <c r="G42" s="247">
        <f>SUM(E42:F42)</f>
        <v>13090</v>
      </c>
      <c r="H42" s="642">
        <v>13090</v>
      </c>
      <c r="I42" s="287"/>
      <c r="J42" s="622">
        <f>SUM(H42:I42)</f>
        <v>13090</v>
      </c>
      <c r="K42" s="306">
        <v>13480</v>
      </c>
      <c r="L42" s="286"/>
      <c r="M42" s="417">
        <f>SUM(K42:L42)</f>
        <v>13480</v>
      </c>
      <c r="N42" s="306">
        <v>13890</v>
      </c>
      <c r="O42" s="286"/>
      <c r="P42" s="180">
        <f>SUM(N42:O42)</f>
        <v>13890</v>
      </c>
    </row>
    <row r="43" spans="1:16">
      <c r="A43" s="348"/>
      <c r="B43" s="41" t="s">
        <v>185</v>
      </c>
      <c r="C43" s="24">
        <v>630</v>
      </c>
      <c r="D43" s="25" t="s">
        <v>164</v>
      </c>
      <c r="E43" s="750">
        <v>18120</v>
      </c>
      <c r="F43" s="696"/>
      <c r="G43" s="247">
        <f>SUM(E43:F43)</f>
        <v>18120</v>
      </c>
      <c r="H43" s="642">
        <v>18120</v>
      </c>
      <c r="I43" s="287"/>
      <c r="J43" s="622">
        <f>SUM(H43:I43)</f>
        <v>18120</v>
      </c>
      <c r="K43" s="306">
        <v>18530</v>
      </c>
      <c r="L43" s="286"/>
      <c r="M43" s="417">
        <f>SUM(K43:L43)</f>
        <v>18530</v>
      </c>
      <c r="N43" s="306">
        <v>18920</v>
      </c>
      <c r="O43" s="286"/>
      <c r="P43" s="180">
        <f>SUM(N43:O43)</f>
        <v>18920</v>
      </c>
    </row>
    <row r="44" spans="1:16">
      <c r="A44" s="348"/>
      <c r="B44" s="41" t="s">
        <v>185</v>
      </c>
      <c r="C44" s="24">
        <v>640</v>
      </c>
      <c r="D44" s="25" t="s">
        <v>165</v>
      </c>
      <c r="E44" s="720">
        <v>350</v>
      </c>
      <c r="F44" s="696"/>
      <c r="G44" s="247">
        <f>SUM(E44:F44)</f>
        <v>350</v>
      </c>
      <c r="H44" s="306">
        <v>350</v>
      </c>
      <c r="I44" s="286"/>
      <c r="J44" s="622">
        <f>SUM(H44:I44)</f>
        <v>350</v>
      </c>
      <c r="K44" s="306">
        <v>350</v>
      </c>
      <c r="L44" s="286"/>
      <c r="M44" s="417">
        <f>SUM(K44:L44)</f>
        <v>350</v>
      </c>
      <c r="N44" s="306">
        <v>350</v>
      </c>
      <c r="O44" s="286"/>
      <c r="P44" s="180">
        <f>SUM(N44:O44)</f>
        <v>350</v>
      </c>
    </row>
    <row r="45" spans="1:16">
      <c r="A45" s="38" t="s">
        <v>186</v>
      </c>
      <c r="B45" s="207"/>
      <c r="C45" s="32">
        <v>2</v>
      </c>
      <c r="D45" s="39" t="s">
        <v>187</v>
      </c>
      <c r="E45" s="1031">
        <f>SUM(E46:E49)</f>
        <v>44622</v>
      </c>
      <c r="F45" s="871"/>
      <c r="G45" s="898">
        <f>SUM(G46:G49)</f>
        <v>44622</v>
      </c>
      <c r="H45" s="731">
        <f>SUM(H46:H49)</f>
        <v>46030</v>
      </c>
      <c r="I45" s="466">
        <f>SUM(I46:I49)</f>
        <v>0</v>
      </c>
      <c r="J45" s="621">
        <f>SUM(J46:J49)</f>
        <v>46030</v>
      </c>
      <c r="K45" s="731">
        <f t="shared" ref="K45:P45" si="13">SUM(K46:K49)</f>
        <v>46873</v>
      </c>
      <c r="L45" s="466">
        <f t="shared" si="13"/>
        <v>0</v>
      </c>
      <c r="M45" s="732">
        <f t="shared" si="13"/>
        <v>46873</v>
      </c>
      <c r="N45" s="731">
        <f t="shared" si="13"/>
        <v>49380</v>
      </c>
      <c r="O45" s="466">
        <f t="shared" si="13"/>
        <v>0</v>
      </c>
      <c r="P45" s="732">
        <f t="shared" si="13"/>
        <v>49380</v>
      </c>
    </row>
    <row r="46" spans="1:16">
      <c r="A46" s="348"/>
      <c r="B46" s="41" t="s">
        <v>188</v>
      </c>
      <c r="C46" s="24">
        <v>610</v>
      </c>
      <c r="D46" s="25" t="s">
        <v>517</v>
      </c>
      <c r="E46" s="720">
        <v>22230</v>
      </c>
      <c r="F46" s="696"/>
      <c r="G46" s="247">
        <f>SUM(E46:F46)</f>
        <v>22230</v>
      </c>
      <c r="H46" s="306">
        <v>23740</v>
      </c>
      <c r="I46" s="286"/>
      <c r="J46" s="622">
        <f>SUM(H46:I46)</f>
        <v>23740</v>
      </c>
      <c r="K46" s="306">
        <v>23430</v>
      </c>
      <c r="L46" s="286"/>
      <c r="M46" s="417">
        <f>SUM(K46:L46)</f>
        <v>23430</v>
      </c>
      <c r="N46" s="306">
        <v>25080</v>
      </c>
      <c r="O46" s="286"/>
      <c r="P46" s="180">
        <f>SUM(N46:O46)</f>
        <v>25080</v>
      </c>
    </row>
    <row r="47" spans="1:16">
      <c r="A47" s="348"/>
      <c r="B47" s="41" t="s">
        <v>185</v>
      </c>
      <c r="C47" s="24">
        <v>620</v>
      </c>
      <c r="D47" s="25" t="s">
        <v>163</v>
      </c>
      <c r="E47" s="720">
        <v>8272</v>
      </c>
      <c r="F47" s="696"/>
      <c r="G47" s="247">
        <f>SUM(E47:F47)</f>
        <v>8272</v>
      </c>
      <c r="H47" s="306">
        <v>8880</v>
      </c>
      <c r="I47" s="286"/>
      <c r="J47" s="622">
        <f>SUM(H47:I47)</f>
        <v>8880</v>
      </c>
      <c r="K47" s="306">
        <v>8763</v>
      </c>
      <c r="L47" s="286"/>
      <c r="M47" s="417">
        <f>SUM(K47:L47)</f>
        <v>8763</v>
      </c>
      <c r="N47" s="306">
        <v>9330</v>
      </c>
      <c r="O47" s="286"/>
      <c r="P47" s="180">
        <f>SUM(N47:O47)</f>
        <v>9330</v>
      </c>
    </row>
    <row r="48" spans="1:16">
      <c r="A48" s="348"/>
      <c r="B48" s="41" t="s">
        <v>188</v>
      </c>
      <c r="C48" s="24">
        <v>630</v>
      </c>
      <c r="D48" s="25" t="s">
        <v>164</v>
      </c>
      <c r="E48" s="720">
        <v>14000</v>
      </c>
      <c r="F48" s="696"/>
      <c r="G48" s="247">
        <f>SUM(E48:F48)</f>
        <v>14000</v>
      </c>
      <c r="H48" s="306">
        <v>13310</v>
      </c>
      <c r="I48" s="286"/>
      <c r="J48" s="622">
        <f>SUM(H48:I48)</f>
        <v>13310</v>
      </c>
      <c r="K48" s="306">
        <v>14580</v>
      </c>
      <c r="L48" s="286"/>
      <c r="M48" s="417">
        <f>SUM(K48:L48)</f>
        <v>14580</v>
      </c>
      <c r="N48" s="306">
        <v>14870</v>
      </c>
      <c r="O48" s="286"/>
      <c r="P48" s="180">
        <f>SUM(N48:O48)</f>
        <v>14870</v>
      </c>
    </row>
    <row r="49" spans="1:16">
      <c r="A49" s="348"/>
      <c r="B49" s="41" t="s">
        <v>185</v>
      </c>
      <c r="C49" s="24">
        <v>640</v>
      </c>
      <c r="D49" s="25" t="s">
        <v>165</v>
      </c>
      <c r="E49" s="720">
        <v>120</v>
      </c>
      <c r="F49" s="696"/>
      <c r="G49" s="247">
        <f>SUM(E49:F49)</f>
        <v>120</v>
      </c>
      <c r="H49" s="306">
        <v>100</v>
      </c>
      <c r="I49" s="286"/>
      <c r="J49" s="622">
        <f>SUM(H49:I49)</f>
        <v>100</v>
      </c>
      <c r="K49" s="306">
        <v>100</v>
      </c>
      <c r="L49" s="286"/>
      <c r="M49" s="417">
        <f>SUM(K49:L49)</f>
        <v>100</v>
      </c>
      <c r="N49" s="306">
        <v>100</v>
      </c>
      <c r="O49" s="286"/>
      <c r="P49" s="180">
        <f>SUM(N49:O49)</f>
        <v>100</v>
      </c>
    </row>
    <row r="50" spans="1:16">
      <c r="A50" s="293" t="s">
        <v>189</v>
      </c>
      <c r="B50" s="1385" t="s">
        <v>190</v>
      </c>
      <c r="C50" s="1386"/>
      <c r="D50" s="1387"/>
      <c r="E50" s="189">
        <f>SUM(E51:E55)</f>
        <v>24426</v>
      </c>
      <c r="F50" s="284"/>
      <c r="G50" s="179">
        <f t="shared" ref="G50:P50" si="14">SUM(G51:G55)</f>
        <v>24426</v>
      </c>
      <c r="H50" s="189">
        <f t="shared" si="14"/>
        <v>14004</v>
      </c>
      <c r="I50" s="284">
        <f t="shared" si="14"/>
        <v>0</v>
      </c>
      <c r="J50" s="179">
        <f t="shared" si="14"/>
        <v>14004</v>
      </c>
      <c r="K50" s="189">
        <f t="shared" si="14"/>
        <v>14004</v>
      </c>
      <c r="L50" s="284">
        <f t="shared" si="14"/>
        <v>0</v>
      </c>
      <c r="M50" s="656">
        <f t="shared" si="14"/>
        <v>14004</v>
      </c>
      <c r="N50" s="189">
        <f t="shared" si="14"/>
        <v>14004</v>
      </c>
      <c r="O50" s="284">
        <f t="shared" si="14"/>
        <v>0</v>
      </c>
      <c r="P50" s="656">
        <f t="shared" si="14"/>
        <v>14004</v>
      </c>
    </row>
    <row r="51" spans="1:16">
      <c r="A51" s="473"/>
      <c r="B51" s="90" t="s">
        <v>192</v>
      </c>
      <c r="C51" s="74">
        <v>610</v>
      </c>
      <c r="D51" s="249" t="s">
        <v>517</v>
      </c>
      <c r="E51" s="717">
        <v>15758</v>
      </c>
      <c r="F51" s="431"/>
      <c r="G51" s="247">
        <v>15758</v>
      </c>
      <c r="H51" s="717">
        <v>9916</v>
      </c>
      <c r="I51" s="432"/>
      <c r="J51" s="622">
        <f>SUM(H51:I51)</f>
        <v>9916</v>
      </c>
      <c r="K51" s="716">
        <v>9916</v>
      </c>
      <c r="L51" s="431"/>
      <c r="M51" s="417">
        <f>SUM(K51:L51)</f>
        <v>9916</v>
      </c>
      <c r="N51" s="716">
        <v>9916</v>
      </c>
      <c r="O51" s="431"/>
      <c r="P51" s="417">
        <f>SUM(N51:O51)</f>
        <v>9916</v>
      </c>
    </row>
    <row r="52" spans="1:16">
      <c r="A52" s="473"/>
      <c r="B52" s="90" t="s">
        <v>192</v>
      </c>
      <c r="C52" s="74">
        <v>614</v>
      </c>
      <c r="D52" s="249" t="s">
        <v>557</v>
      </c>
      <c r="E52" s="717">
        <v>626</v>
      </c>
      <c r="F52" s="431"/>
      <c r="G52" s="247">
        <f>SUM(E52:F52)</f>
        <v>626</v>
      </c>
      <c r="H52" s="717">
        <v>0</v>
      </c>
      <c r="I52" s="432"/>
      <c r="J52" s="622">
        <f>SUM(H52:I52)</f>
        <v>0</v>
      </c>
      <c r="K52" s="716">
        <v>0</v>
      </c>
      <c r="L52" s="431"/>
      <c r="M52" s="417">
        <f>SUM(K52:L52)</f>
        <v>0</v>
      </c>
      <c r="N52" s="716">
        <v>0</v>
      </c>
      <c r="O52" s="431"/>
      <c r="P52" s="417">
        <f>SUM(N52:O52)</f>
        <v>0</v>
      </c>
    </row>
    <row r="53" spans="1:16">
      <c r="A53" s="473"/>
      <c r="B53" s="90" t="s">
        <v>192</v>
      </c>
      <c r="C53" s="74">
        <v>620</v>
      </c>
      <c r="D53" s="249" t="s">
        <v>163</v>
      </c>
      <c r="E53" s="717">
        <v>5745</v>
      </c>
      <c r="F53" s="431"/>
      <c r="G53" s="247">
        <v>5745</v>
      </c>
      <c r="H53" s="717">
        <v>3466</v>
      </c>
      <c r="I53" s="432"/>
      <c r="J53" s="622">
        <f>SUM(H53:I53)</f>
        <v>3466</v>
      </c>
      <c r="K53" s="716">
        <v>3466</v>
      </c>
      <c r="L53" s="431"/>
      <c r="M53" s="417">
        <f>SUM(K53:L53)</f>
        <v>3466</v>
      </c>
      <c r="N53" s="716">
        <v>3466</v>
      </c>
      <c r="O53" s="431"/>
      <c r="P53" s="417">
        <f>SUM(N53:O53)</f>
        <v>3466</v>
      </c>
    </row>
    <row r="54" spans="1:16">
      <c r="A54" s="473"/>
      <c r="B54" s="90" t="s">
        <v>192</v>
      </c>
      <c r="C54" s="74">
        <v>630</v>
      </c>
      <c r="D54" s="76" t="s">
        <v>191</v>
      </c>
      <c r="E54" s="717">
        <v>619</v>
      </c>
      <c r="F54" s="431"/>
      <c r="G54" s="247">
        <v>619</v>
      </c>
      <c r="H54" s="717">
        <v>622</v>
      </c>
      <c r="I54" s="432"/>
      <c r="J54" s="622">
        <f>SUM(H54:I54)</f>
        <v>622</v>
      </c>
      <c r="K54" s="716">
        <v>622</v>
      </c>
      <c r="L54" s="431"/>
      <c r="M54" s="417">
        <f>SUM(K54:L54)</f>
        <v>622</v>
      </c>
      <c r="N54" s="716">
        <v>622</v>
      </c>
      <c r="O54" s="431"/>
      <c r="P54" s="417">
        <f>SUM(N54:O54)</f>
        <v>622</v>
      </c>
    </row>
    <row r="55" spans="1:16">
      <c r="A55" s="473"/>
      <c r="B55" s="90" t="s">
        <v>192</v>
      </c>
      <c r="C55" s="74">
        <v>630</v>
      </c>
      <c r="D55" s="249" t="s">
        <v>164</v>
      </c>
      <c r="E55" s="717">
        <v>1678</v>
      </c>
      <c r="F55" s="431"/>
      <c r="G55" s="247">
        <f>SUM(E55:F55)</f>
        <v>1678</v>
      </c>
      <c r="H55" s="717">
        <v>0</v>
      </c>
      <c r="I55" s="432"/>
      <c r="J55" s="622">
        <f>SUM(H55:I55)</f>
        <v>0</v>
      </c>
      <c r="K55" s="716">
        <v>0</v>
      </c>
      <c r="L55" s="431"/>
      <c r="M55" s="417">
        <f>SUM(K55:L55)</f>
        <v>0</v>
      </c>
      <c r="N55" s="716">
        <v>0</v>
      </c>
      <c r="O55" s="431"/>
      <c r="P55" s="417">
        <f>SUM(N55:O55)</f>
        <v>0</v>
      </c>
    </row>
    <row r="56" spans="1:16">
      <c r="A56" s="293" t="s">
        <v>193</v>
      </c>
      <c r="B56" s="1385" t="s">
        <v>194</v>
      </c>
      <c r="C56" s="1386"/>
      <c r="D56" s="1387"/>
      <c r="E56" s="189">
        <f>SUM(E57)</f>
        <v>5000</v>
      </c>
      <c r="F56" s="284"/>
      <c r="G56" s="179">
        <f>SUM(G57)</f>
        <v>5000</v>
      </c>
      <c r="H56" s="189">
        <f>SUM(H57)</f>
        <v>5000</v>
      </c>
      <c r="I56" s="284">
        <f>SUM(I57)</f>
        <v>0</v>
      </c>
      <c r="J56" s="179">
        <f>SUM(J57)</f>
        <v>5000</v>
      </c>
      <c r="K56" s="189">
        <f t="shared" ref="K56:P56" si="15">SUM(K57)</f>
        <v>5000</v>
      </c>
      <c r="L56" s="284">
        <f t="shared" si="15"/>
        <v>0</v>
      </c>
      <c r="M56" s="656">
        <f t="shared" si="15"/>
        <v>5000</v>
      </c>
      <c r="N56" s="189">
        <f t="shared" si="15"/>
        <v>5000</v>
      </c>
      <c r="O56" s="284">
        <f t="shared" si="15"/>
        <v>0</v>
      </c>
      <c r="P56" s="656">
        <f t="shared" si="15"/>
        <v>5000</v>
      </c>
    </row>
    <row r="57" spans="1:16" ht="29.45" customHeight="1">
      <c r="A57" s="474"/>
      <c r="B57" s="88" t="s">
        <v>195</v>
      </c>
      <c r="C57" s="89">
        <v>640</v>
      </c>
      <c r="D57" s="242" t="s">
        <v>196</v>
      </c>
      <c r="E57" s="716">
        <v>5000</v>
      </c>
      <c r="F57" s="887"/>
      <c r="G57" s="247">
        <f>SUM(E57:F57)</f>
        <v>5000</v>
      </c>
      <c r="H57" s="716">
        <v>5000</v>
      </c>
      <c r="I57" s="431"/>
      <c r="J57" s="622">
        <f>SUM(H57:I57)</f>
        <v>5000</v>
      </c>
      <c r="K57" s="733">
        <v>5000</v>
      </c>
      <c r="L57" s="552"/>
      <c r="M57" s="417">
        <f>SUM(K57:L57)</f>
        <v>5000</v>
      </c>
      <c r="N57" s="306">
        <v>5000</v>
      </c>
      <c r="O57" s="286"/>
      <c r="P57" s="180">
        <f>SUM(N57:O57)</f>
        <v>5000</v>
      </c>
    </row>
    <row r="58" spans="1:16">
      <c r="A58" s="293" t="s">
        <v>197</v>
      </c>
      <c r="B58" s="1393" t="s">
        <v>198</v>
      </c>
      <c r="C58" s="1460"/>
      <c r="D58" s="1461"/>
      <c r="E58" s="189">
        <f>SUM(E59:E61)</f>
        <v>11952</v>
      </c>
      <c r="F58" s="284"/>
      <c r="G58" s="894">
        <f t="shared" ref="G58:P58" si="16">SUM(G59:G61)</f>
        <v>11952</v>
      </c>
      <c r="H58" s="189">
        <f t="shared" si="16"/>
        <v>11952</v>
      </c>
      <c r="I58" s="284">
        <f t="shared" si="16"/>
        <v>0</v>
      </c>
      <c r="J58" s="179">
        <f t="shared" si="16"/>
        <v>11952</v>
      </c>
      <c r="K58" s="189">
        <f t="shared" si="16"/>
        <v>11952</v>
      </c>
      <c r="L58" s="284">
        <f t="shared" si="16"/>
        <v>0</v>
      </c>
      <c r="M58" s="656">
        <f t="shared" si="16"/>
        <v>11952</v>
      </c>
      <c r="N58" s="189">
        <f t="shared" si="16"/>
        <v>11952</v>
      </c>
      <c r="O58" s="284">
        <f t="shared" si="16"/>
        <v>0</v>
      </c>
      <c r="P58" s="656">
        <f t="shared" si="16"/>
        <v>11952</v>
      </c>
    </row>
    <row r="59" spans="1:16">
      <c r="A59" s="473"/>
      <c r="B59" s="90" t="s">
        <v>25</v>
      </c>
      <c r="C59" s="74">
        <v>610</v>
      </c>
      <c r="D59" s="249" t="s">
        <v>517</v>
      </c>
      <c r="E59" s="716">
        <v>8348</v>
      </c>
      <c r="F59" s="431"/>
      <c r="G59" s="247">
        <f>SUM(E59:F59)</f>
        <v>8348</v>
      </c>
      <c r="H59" s="716">
        <v>8348</v>
      </c>
      <c r="I59" s="431"/>
      <c r="J59" s="622">
        <f>SUM(H59:I59)</f>
        <v>8348</v>
      </c>
      <c r="K59" s="716">
        <v>8348</v>
      </c>
      <c r="L59" s="431"/>
      <c r="M59" s="417">
        <f>SUM(K59:L59)</f>
        <v>8348</v>
      </c>
      <c r="N59" s="716">
        <v>8348</v>
      </c>
      <c r="O59" s="431"/>
      <c r="P59" s="417">
        <f>SUM(N59:O59)</f>
        <v>8348</v>
      </c>
    </row>
    <row r="60" spans="1:16">
      <c r="A60" s="473"/>
      <c r="B60" s="90" t="s">
        <v>39</v>
      </c>
      <c r="C60" s="74">
        <v>620</v>
      </c>
      <c r="D60" s="249" t="s">
        <v>163</v>
      </c>
      <c r="E60" s="716">
        <v>2998</v>
      </c>
      <c r="F60" s="431"/>
      <c r="G60" s="247">
        <f>SUM(E60:F60)</f>
        <v>2998</v>
      </c>
      <c r="H60" s="716">
        <v>2998</v>
      </c>
      <c r="I60" s="431"/>
      <c r="J60" s="622">
        <f>SUM(H60:I60)</f>
        <v>2998</v>
      </c>
      <c r="K60" s="716">
        <v>2998</v>
      </c>
      <c r="L60" s="431"/>
      <c r="M60" s="417">
        <f>SUM(K60:L60)</f>
        <v>2998</v>
      </c>
      <c r="N60" s="716">
        <v>2998</v>
      </c>
      <c r="O60" s="431"/>
      <c r="P60" s="417">
        <f>SUM(N60:O60)</f>
        <v>2998</v>
      </c>
    </row>
    <row r="61" spans="1:16" ht="15.75" thickBot="1">
      <c r="A61" s="475"/>
      <c r="B61" s="476" t="s">
        <v>25</v>
      </c>
      <c r="C61" s="477">
        <v>630</v>
      </c>
      <c r="D61" s="478" t="s">
        <v>191</v>
      </c>
      <c r="E61" s="725">
        <v>606</v>
      </c>
      <c r="F61" s="438"/>
      <c r="G61" s="439">
        <f>SUM(E61:F61)</f>
        <v>606</v>
      </c>
      <c r="H61" s="725">
        <v>606</v>
      </c>
      <c r="I61" s="438"/>
      <c r="J61" s="623">
        <f>SUM(H61:I61)</f>
        <v>606</v>
      </c>
      <c r="K61" s="725">
        <v>606</v>
      </c>
      <c r="L61" s="438"/>
      <c r="M61" s="645">
        <f>SUM(K61:L61)</f>
        <v>606</v>
      </c>
      <c r="N61" s="725">
        <v>606</v>
      </c>
      <c r="O61" s="438"/>
      <c r="P61" s="645">
        <f>SUM(N61:O61)</f>
        <v>606</v>
      </c>
    </row>
    <row r="63" spans="1:16">
      <c r="F63" t="s">
        <v>719</v>
      </c>
      <c r="H63" s="561">
        <f>SUM(J10,J16,J23,J34,J39)</f>
        <v>2041092</v>
      </c>
      <c r="I63" t="s">
        <v>785</v>
      </c>
    </row>
    <row r="64" spans="1:16">
      <c r="F64" t="s">
        <v>720</v>
      </c>
      <c r="H64" s="561">
        <v>5000</v>
      </c>
    </row>
    <row r="65" spans="6:8">
      <c r="F65" t="s">
        <v>190</v>
      </c>
      <c r="H65" s="561">
        <v>14004</v>
      </c>
    </row>
    <row r="66" spans="6:8">
      <c r="F66" t="s">
        <v>721</v>
      </c>
      <c r="H66" s="561">
        <v>11952</v>
      </c>
    </row>
    <row r="67" spans="6:8">
      <c r="F67" t="s">
        <v>732</v>
      </c>
      <c r="H67" s="561">
        <f>SUM(H63:H66)</f>
        <v>2072048</v>
      </c>
    </row>
  </sheetData>
  <mergeCells count="20">
    <mergeCell ref="A3:P3"/>
    <mergeCell ref="H4:J4"/>
    <mergeCell ref="K4:M4"/>
    <mergeCell ref="E4:G4"/>
    <mergeCell ref="N4:P4"/>
    <mergeCell ref="H5:J6"/>
    <mergeCell ref="K5:M6"/>
    <mergeCell ref="N5:P6"/>
    <mergeCell ref="E5:G6"/>
    <mergeCell ref="B58:D58"/>
    <mergeCell ref="B34:D34"/>
    <mergeCell ref="B39:D39"/>
    <mergeCell ref="B50:D50"/>
    <mergeCell ref="B56:D56"/>
    <mergeCell ref="N8:P8"/>
    <mergeCell ref="B23:D23"/>
    <mergeCell ref="B16:D16"/>
    <mergeCell ref="H8:J8"/>
    <mergeCell ref="K8:M8"/>
    <mergeCell ref="E8:G8"/>
  </mergeCells>
  <phoneticPr fontId="56" type="noConversion"/>
  <pageMargins left="0.25" right="0.25" top="0.75" bottom="0.75" header="0.3" footer="0.3"/>
  <pageSetup paperSize="9" scale="75" orientation="landscape" r:id="rId1"/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topLeftCell="E22" zoomScaleSheetLayoutView="100" workbookViewId="0">
      <selection activeCell="I35" sqref="I35"/>
    </sheetView>
  </sheetViews>
  <sheetFormatPr defaultRowHeight="15"/>
  <cols>
    <col min="1" max="1" width="6.85546875" customWidth="1"/>
    <col min="2" max="2" width="9.28515625" customWidth="1"/>
    <col min="3" max="3" width="8.7109375" customWidth="1"/>
    <col min="4" max="4" width="33.140625" customWidth="1"/>
    <col min="5" max="5" width="10" customWidth="1"/>
    <col min="6" max="6" width="9.28515625" customWidth="1"/>
    <col min="7" max="7" width="10" customWidth="1"/>
    <col min="8" max="8" width="10.5703125" style="561" customWidth="1"/>
    <col min="9" max="9" width="9.7109375" customWidth="1"/>
    <col min="10" max="10" width="10.7109375" style="603" customWidth="1"/>
    <col min="11" max="11" width="10.42578125" style="561" customWidth="1"/>
    <col min="12" max="12" width="9.5703125" customWidth="1"/>
    <col min="13" max="13" width="10.42578125" customWidth="1"/>
    <col min="14" max="14" width="10.140625" style="561" customWidth="1"/>
    <col min="15" max="15" width="10.7109375" customWidth="1"/>
    <col min="16" max="16" width="10.42578125" customWidth="1"/>
  </cols>
  <sheetData>
    <row r="1" spans="1:16" ht="18.75">
      <c r="A1" s="2" t="s">
        <v>199</v>
      </c>
      <c r="B1" s="3"/>
      <c r="C1" s="3"/>
      <c r="D1" s="3"/>
      <c r="E1" s="3"/>
      <c r="F1" s="3"/>
      <c r="G1" s="3"/>
      <c r="H1" s="572"/>
      <c r="I1" s="4"/>
      <c r="J1" s="608"/>
      <c r="K1" s="572"/>
      <c r="L1" s="4"/>
      <c r="M1" s="4"/>
      <c r="N1" s="572"/>
      <c r="O1" s="4"/>
      <c r="P1" s="4"/>
    </row>
    <row r="2" spans="1:16" ht="15.75" thickBot="1">
      <c r="A2" s="5"/>
      <c r="H2" s="572"/>
      <c r="I2" s="4"/>
      <c r="J2" s="608"/>
      <c r="K2" s="572"/>
      <c r="L2" s="4"/>
      <c r="M2" s="4"/>
      <c r="N2" s="572"/>
      <c r="O2" s="267"/>
      <c r="P2" s="267"/>
    </row>
    <row r="3" spans="1:16" ht="24" thickBot="1">
      <c r="A3" s="1374" t="s">
        <v>662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6"/>
      <c r="L3" s="1376"/>
      <c r="M3" s="1376"/>
      <c r="N3" s="1376"/>
      <c r="O3" s="1377"/>
      <c r="P3" s="1378"/>
    </row>
    <row r="4" spans="1:16" ht="18" customHeight="1">
      <c r="A4" s="6"/>
      <c r="B4" s="7"/>
      <c r="C4" s="8"/>
      <c r="D4" s="172"/>
      <c r="E4" s="1402" t="s">
        <v>691</v>
      </c>
      <c r="F4" s="1398"/>
      <c r="G4" s="1399"/>
      <c r="H4" s="1402" t="s">
        <v>660</v>
      </c>
      <c r="I4" s="1398"/>
      <c r="J4" s="1399"/>
      <c r="K4" s="1402" t="s">
        <v>659</v>
      </c>
      <c r="L4" s="1398"/>
      <c r="M4" s="1399"/>
      <c r="N4" s="1403" t="s">
        <v>661</v>
      </c>
      <c r="O4" s="1400"/>
      <c r="P4" s="1401"/>
    </row>
    <row r="5" spans="1:16" ht="15" customHeight="1">
      <c r="A5" s="9" t="s">
        <v>0</v>
      </c>
      <c r="B5" s="10" t="s">
        <v>1</v>
      </c>
      <c r="C5" s="11"/>
      <c r="D5" s="173"/>
      <c r="E5" s="1355" t="s">
        <v>658</v>
      </c>
      <c r="F5" s="1356"/>
      <c r="G5" s="1357"/>
      <c r="H5" s="1355" t="s">
        <v>658</v>
      </c>
      <c r="I5" s="1356"/>
      <c r="J5" s="1357"/>
      <c r="K5" s="1355" t="s">
        <v>658</v>
      </c>
      <c r="L5" s="1356"/>
      <c r="M5" s="1357"/>
      <c r="N5" s="1355" t="s">
        <v>658</v>
      </c>
      <c r="O5" s="1356"/>
      <c r="P5" s="1357"/>
    </row>
    <row r="6" spans="1:16" ht="15" customHeight="1">
      <c r="A6" s="12" t="s">
        <v>2</v>
      </c>
      <c r="B6" s="13" t="s">
        <v>3</v>
      </c>
      <c r="C6" s="8"/>
      <c r="D6" s="14" t="s">
        <v>4</v>
      </c>
      <c r="E6" s="1358"/>
      <c r="F6" s="1359"/>
      <c r="G6" s="1360"/>
      <c r="H6" s="1358"/>
      <c r="I6" s="1359"/>
      <c r="J6" s="1360"/>
      <c r="K6" s="1358"/>
      <c r="L6" s="1359"/>
      <c r="M6" s="1360"/>
      <c r="N6" s="1358"/>
      <c r="O6" s="1359"/>
      <c r="P6" s="1360"/>
    </row>
    <row r="7" spans="1:16" ht="31.5" customHeight="1">
      <c r="A7" s="12" t="s">
        <v>5</v>
      </c>
      <c r="B7" s="13" t="s">
        <v>6</v>
      </c>
      <c r="C7" s="8"/>
      <c r="D7" s="14"/>
      <c r="E7" s="617" t="s">
        <v>655</v>
      </c>
      <c r="F7" s="592" t="s">
        <v>656</v>
      </c>
      <c r="G7" s="600" t="s">
        <v>657</v>
      </c>
      <c r="H7" s="617" t="s">
        <v>655</v>
      </c>
      <c r="I7" s="592" t="s">
        <v>656</v>
      </c>
      <c r="J7" s="600" t="s">
        <v>657</v>
      </c>
      <c r="K7" s="617" t="s">
        <v>655</v>
      </c>
      <c r="L7" s="592" t="s">
        <v>656</v>
      </c>
      <c r="M7" s="593" t="s">
        <v>657</v>
      </c>
      <c r="N7" s="617" t="s">
        <v>655</v>
      </c>
      <c r="O7" s="592" t="s">
        <v>656</v>
      </c>
      <c r="P7" s="593" t="s">
        <v>657</v>
      </c>
    </row>
    <row r="8" spans="1:16" ht="15.75" thickBot="1">
      <c r="A8" s="15"/>
      <c r="B8" s="16" t="s">
        <v>7</v>
      </c>
      <c r="C8" s="17"/>
      <c r="D8" s="174"/>
      <c r="E8" s="1361" t="s">
        <v>8</v>
      </c>
      <c r="F8" s="1362"/>
      <c r="G8" s="1363"/>
      <c r="H8" s="1412" t="s">
        <v>8</v>
      </c>
      <c r="I8" s="1413"/>
      <c r="J8" s="1414"/>
      <c r="K8" s="1412" t="s">
        <v>8</v>
      </c>
      <c r="L8" s="1413"/>
      <c r="M8" s="1414"/>
      <c r="N8" s="1412" t="s">
        <v>8</v>
      </c>
      <c r="O8" s="1413"/>
      <c r="P8" s="1414"/>
    </row>
    <row r="9" spans="1:16" ht="16.5" thickTop="1">
      <c r="A9" s="1467" t="s">
        <v>200</v>
      </c>
      <c r="B9" s="1453"/>
      <c r="C9" s="1468"/>
      <c r="D9" s="1469"/>
      <c r="E9" s="737">
        <f>SUM(E10,E12,E14,E35)</f>
        <v>106750</v>
      </c>
      <c r="F9" s="479">
        <f>SUM(F10,F12,F14,F35)</f>
        <v>40000</v>
      </c>
      <c r="G9" s="1040">
        <f>SUM(G10,G12,G14,G35)</f>
        <v>146750</v>
      </c>
      <c r="H9" s="737">
        <f>SUM(H10,H12,H14,H35)</f>
        <v>105950</v>
      </c>
      <c r="I9" s="479">
        <f>SUM(I10,I12,I14,I35)</f>
        <v>14000</v>
      </c>
      <c r="J9" s="259">
        <f t="shared" ref="J9:J42" si="0">SUM(H9:I9)</f>
        <v>119950</v>
      </c>
      <c r="K9" s="737">
        <f>SUM(K12,K10,K14,K35)</f>
        <v>97220</v>
      </c>
      <c r="L9" s="479">
        <f>SUM(L10,L12,L14,L35)</f>
        <v>0</v>
      </c>
      <c r="M9" s="738">
        <f>SUM(M10,M12,M14,M35)</f>
        <v>97220</v>
      </c>
      <c r="N9" s="737">
        <f>SUM(N10,N12,N14,N35)</f>
        <v>100540</v>
      </c>
      <c r="O9" s="479">
        <f>SUM(O10,O12,O14,O35)</f>
        <v>0</v>
      </c>
      <c r="P9" s="738">
        <f>SUM(P10,P12,P14,P35)</f>
        <v>100540</v>
      </c>
    </row>
    <row r="10" spans="1:16">
      <c r="A10" s="21" t="s">
        <v>201</v>
      </c>
      <c r="B10" s="1470" t="s">
        <v>202</v>
      </c>
      <c r="C10" s="1471"/>
      <c r="D10" s="1472"/>
      <c r="E10" s="705">
        <f>SUM(E11)</f>
        <v>41825</v>
      </c>
      <c r="F10" s="430"/>
      <c r="G10" s="1041">
        <f>SUM(G11)</f>
        <v>41825</v>
      </c>
      <c r="H10" s="705">
        <f>SUM(H11)</f>
        <v>41825</v>
      </c>
      <c r="I10" s="430">
        <f>SUM(I11)</f>
        <v>0</v>
      </c>
      <c r="J10" s="223">
        <f t="shared" si="0"/>
        <v>41825</v>
      </c>
      <c r="K10" s="705">
        <f t="shared" ref="K10:P10" si="1">SUM(K11)</f>
        <v>44149</v>
      </c>
      <c r="L10" s="430">
        <f t="shared" si="1"/>
        <v>0</v>
      </c>
      <c r="M10" s="706">
        <f>SUM(K10:L10)</f>
        <v>44149</v>
      </c>
      <c r="N10" s="705">
        <f t="shared" si="1"/>
        <v>46473</v>
      </c>
      <c r="O10" s="430">
        <f t="shared" si="1"/>
        <v>0</v>
      </c>
      <c r="P10" s="706">
        <f t="shared" si="1"/>
        <v>46473</v>
      </c>
    </row>
    <row r="11" spans="1:16">
      <c r="A11" s="481"/>
      <c r="B11" s="209" t="s">
        <v>203</v>
      </c>
      <c r="C11" s="73">
        <v>641001</v>
      </c>
      <c r="D11" s="249" t="s">
        <v>204</v>
      </c>
      <c r="E11" s="716">
        <v>41825</v>
      </c>
      <c r="F11" s="431"/>
      <c r="G11" s="247">
        <f>SUM(E11:F11)</f>
        <v>41825</v>
      </c>
      <c r="H11" s="735">
        <v>41825</v>
      </c>
      <c r="I11" s="736"/>
      <c r="J11" s="756">
        <f t="shared" si="0"/>
        <v>41825</v>
      </c>
      <c r="K11" s="716">
        <v>44149</v>
      </c>
      <c r="L11" s="431"/>
      <c r="M11" s="247">
        <f>SUM(K11:L11)</f>
        <v>44149</v>
      </c>
      <c r="N11" s="716">
        <v>46473</v>
      </c>
      <c r="O11" s="431"/>
      <c r="P11" s="247">
        <f>SUM(N11:O11)</f>
        <v>46473</v>
      </c>
    </row>
    <row r="12" spans="1:16">
      <c r="A12" s="91" t="s">
        <v>205</v>
      </c>
      <c r="B12" s="1464" t="s">
        <v>206</v>
      </c>
      <c r="C12" s="1465"/>
      <c r="D12" s="1466"/>
      <c r="E12" s="705">
        <f>SUM(E13)</f>
        <v>17925</v>
      </c>
      <c r="F12" s="430"/>
      <c r="G12" s="1042">
        <f>SUM(G13)</f>
        <v>17925</v>
      </c>
      <c r="H12" s="705">
        <f>SUM(H13)</f>
        <v>17925</v>
      </c>
      <c r="I12" s="430">
        <f>SUM(I13)</f>
        <v>0</v>
      </c>
      <c r="J12" s="223">
        <f t="shared" si="0"/>
        <v>17925</v>
      </c>
      <c r="K12" s="705">
        <f t="shared" ref="K12:P12" si="2">SUM(K13)</f>
        <v>18921</v>
      </c>
      <c r="L12" s="430">
        <f t="shared" si="2"/>
        <v>0</v>
      </c>
      <c r="M12" s="706">
        <f>SUM(K12:L12)</f>
        <v>18921</v>
      </c>
      <c r="N12" s="705">
        <f t="shared" si="2"/>
        <v>19917</v>
      </c>
      <c r="O12" s="430">
        <f t="shared" si="2"/>
        <v>0</v>
      </c>
      <c r="P12" s="706">
        <f t="shared" si="2"/>
        <v>19917</v>
      </c>
    </row>
    <row r="13" spans="1:16" ht="28.15" customHeight="1">
      <c r="A13" s="455"/>
      <c r="B13" s="210" t="s">
        <v>207</v>
      </c>
      <c r="C13" s="74">
        <v>641001</v>
      </c>
      <c r="D13" s="256" t="s">
        <v>208</v>
      </c>
      <c r="E13" s="716">
        <v>17925</v>
      </c>
      <c r="F13" s="431"/>
      <c r="G13" s="247">
        <f>SUM(E13:F13)</f>
        <v>17925</v>
      </c>
      <c r="H13" s="716">
        <v>17925</v>
      </c>
      <c r="I13" s="431"/>
      <c r="J13" s="756">
        <f t="shared" si="0"/>
        <v>17925</v>
      </c>
      <c r="K13" s="716">
        <v>18921</v>
      </c>
      <c r="L13" s="431"/>
      <c r="M13" s="247">
        <f>SUM(K13:L13)</f>
        <v>18921</v>
      </c>
      <c r="N13" s="716">
        <v>19917</v>
      </c>
      <c r="O13" s="431"/>
      <c r="P13" s="247">
        <f>SUM(N13:O13)</f>
        <v>19917</v>
      </c>
    </row>
    <row r="14" spans="1:16">
      <c r="A14" s="472" t="s">
        <v>209</v>
      </c>
      <c r="B14" s="1455" t="s">
        <v>210</v>
      </c>
      <c r="C14" s="1456"/>
      <c r="D14" s="1457"/>
      <c r="E14" s="705">
        <f>SUM(E15,E25)</f>
        <v>41470</v>
      </c>
      <c r="F14" s="430">
        <f>SUM(F15,F25)</f>
        <v>40000</v>
      </c>
      <c r="G14" s="1030">
        <f>SUM(G15,G25)</f>
        <v>81470</v>
      </c>
      <c r="H14" s="705">
        <f>SUM(H15,H25)</f>
        <v>41200</v>
      </c>
      <c r="I14" s="430">
        <f>SUM(I15,I25)</f>
        <v>14000</v>
      </c>
      <c r="J14" s="223">
        <f t="shared" si="0"/>
        <v>55200</v>
      </c>
      <c r="K14" s="705">
        <f t="shared" ref="K14:P14" si="3">SUM(K15,K25)</f>
        <v>29150</v>
      </c>
      <c r="L14" s="430">
        <f t="shared" si="3"/>
        <v>0</v>
      </c>
      <c r="M14" s="706">
        <f t="shared" si="3"/>
        <v>29150</v>
      </c>
      <c r="N14" s="705">
        <f t="shared" si="3"/>
        <v>29150</v>
      </c>
      <c r="O14" s="430">
        <f t="shared" si="3"/>
        <v>0</v>
      </c>
      <c r="P14" s="706">
        <f t="shared" si="3"/>
        <v>29150</v>
      </c>
    </row>
    <row r="15" spans="1:16">
      <c r="A15" s="482" t="s">
        <v>211</v>
      </c>
      <c r="B15" s="211"/>
      <c r="C15" s="93">
        <v>1</v>
      </c>
      <c r="D15" s="257" t="s">
        <v>771</v>
      </c>
      <c r="E15" s="739">
        <f>SUM(E16:E24)</f>
        <v>34879</v>
      </c>
      <c r="F15" s="480"/>
      <c r="G15" s="1043">
        <f>SUM(G16:G24)</f>
        <v>34879</v>
      </c>
      <c r="H15" s="739">
        <f>SUM(H16:H24)</f>
        <v>30400</v>
      </c>
      <c r="I15" s="480">
        <f>SUM(I16:I24)</f>
        <v>0</v>
      </c>
      <c r="J15" s="759">
        <f t="shared" si="0"/>
        <v>30400</v>
      </c>
      <c r="K15" s="739">
        <f t="shared" ref="K15:P15" si="4">SUM(K16:K24)</f>
        <v>22200</v>
      </c>
      <c r="L15" s="480">
        <f t="shared" si="4"/>
        <v>0</v>
      </c>
      <c r="M15" s="740">
        <f t="shared" si="4"/>
        <v>22200</v>
      </c>
      <c r="N15" s="739">
        <f t="shared" si="4"/>
        <v>22200</v>
      </c>
      <c r="O15" s="480">
        <f t="shared" si="4"/>
        <v>0</v>
      </c>
      <c r="P15" s="740">
        <f t="shared" si="4"/>
        <v>22200</v>
      </c>
    </row>
    <row r="16" spans="1:16" ht="40.9" customHeight="1">
      <c r="A16" s="473"/>
      <c r="B16" s="210" t="s">
        <v>203</v>
      </c>
      <c r="C16" s="94" t="s">
        <v>212</v>
      </c>
      <c r="D16" s="256" t="s">
        <v>772</v>
      </c>
      <c r="E16" s="718">
        <v>4000</v>
      </c>
      <c r="F16" s="431"/>
      <c r="G16" s="247">
        <f t="shared" ref="G16:G24" si="5">SUM(E16:F16)</f>
        <v>4000</v>
      </c>
      <c r="H16" s="718">
        <v>4000</v>
      </c>
      <c r="I16" s="426"/>
      <c r="J16" s="756">
        <f t="shared" si="0"/>
        <v>4000</v>
      </c>
      <c r="K16" s="716">
        <v>4000</v>
      </c>
      <c r="L16" s="431"/>
      <c r="M16" s="247">
        <f t="shared" ref="M16:M24" si="6">SUM(K16:L16)</f>
        <v>4000</v>
      </c>
      <c r="N16" s="716">
        <v>4000</v>
      </c>
      <c r="O16" s="431"/>
      <c r="P16" s="247">
        <f t="shared" ref="P16:P24" si="7">SUM(N16:O16)</f>
        <v>4000</v>
      </c>
    </row>
    <row r="17" spans="1:16" ht="16.899999999999999" customHeight="1">
      <c r="A17" s="473"/>
      <c r="B17" s="1032" t="s">
        <v>203</v>
      </c>
      <c r="C17" s="1033">
        <v>634004</v>
      </c>
      <c r="D17" s="1034" t="s">
        <v>775</v>
      </c>
      <c r="E17" s="1027">
        <v>0</v>
      </c>
      <c r="F17" s="431"/>
      <c r="G17" s="247">
        <f t="shared" si="5"/>
        <v>0</v>
      </c>
      <c r="H17" s="718">
        <v>0</v>
      </c>
      <c r="I17" s="426"/>
      <c r="J17" s="756">
        <f t="shared" si="0"/>
        <v>0</v>
      </c>
      <c r="K17" s="716">
        <v>0</v>
      </c>
      <c r="L17" s="431"/>
      <c r="M17" s="247">
        <f t="shared" si="6"/>
        <v>0</v>
      </c>
      <c r="N17" s="716">
        <v>0</v>
      </c>
      <c r="O17" s="431"/>
      <c r="P17" s="247">
        <f t="shared" si="7"/>
        <v>0</v>
      </c>
    </row>
    <row r="18" spans="1:16" ht="28.15" customHeight="1">
      <c r="A18" s="473"/>
      <c r="B18" s="1032" t="s">
        <v>213</v>
      </c>
      <c r="C18" s="1035" t="s">
        <v>676</v>
      </c>
      <c r="D18" s="1034" t="s">
        <v>774</v>
      </c>
      <c r="E18" s="1027">
        <v>5200</v>
      </c>
      <c r="F18" s="431"/>
      <c r="G18" s="247">
        <f t="shared" si="5"/>
        <v>5200</v>
      </c>
      <c r="H18" s="718">
        <v>5200</v>
      </c>
      <c r="I18" s="426"/>
      <c r="J18" s="756">
        <f t="shared" si="0"/>
        <v>5200</v>
      </c>
      <c r="K18" s="716">
        <v>5200</v>
      </c>
      <c r="L18" s="431"/>
      <c r="M18" s="247">
        <f t="shared" si="6"/>
        <v>5200</v>
      </c>
      <c r="N18" s="716">
        <v>5200</v>
      </c>
      <c r="O18" s="431"/>
      <c r="P18" s="247">
        <f t="shared" si="7"/>
        <v>5200</v>
      </c>
    </row>
    <row r="19" spans="1:16" ht="27" customHeight="1">
      <c r="A19" s="473"/>
      <c r="B19" s="1032" t="s">
        <v>203</v>
      </c>
      <c r="C19" s="1033" t="s">
        <v>677</v>
      </c>
      <c r="D19" s="1034" t="s">
        <v>773</v>
      </c>
      <c r="E19" s="1027">
        <v>8520</v>
      </c>
      <c r="F19" s="431"/>
      <c r="G19" s="247">
        <f t="shared" si="5"/>
        <v>8520</v>
      </c>
      <c r="H19" s="718">
        <v>8600</v>
      </c>
      <c r="I19" s="426"/>
      <c r="J19" s="756">
        <f t="shared" si="0"/>
        <v>8600</v>
      </c>
      <c r="K19" s="716">
        <v>8600</v>
      </c>
      <c r="L19" s="431"/>
      <c r="M19" s="247">
        <f t="shared" si="6"/>
        <v>8600</v>
      </c>
      <c r="N19" s="716">
        <v>8600</v>
      </c>
      <c r="O19" s="431"/>
      <c r="P19" s="247">
        <f t="shared" si="7"/>
        <v>8600</v>
      </c>
    </row>
    <row r="20" spans="1:16" ht="15.6" customHeight="1">
      <c r="A20" s="473"/>
      <c r="B20" s="1032" t="s">
        <v>203</v>
      </c>
      <c r="C20" s="1036">
        <v>637012</v>
      </c>
      <c r="D20" s="1034" t="s">
        <v>776</v>
      </c>
      <c r="E20" s="1027">
        <v>500</v>
      </c>
      <c r="F20" s="431"/>
      <c r="G20" s="247">
        <f t="shared" si="5"/>
        <v>500</v>
      </c>
      <c r="H20" s="718">
        <v>200</v>
      </c>
      <c r="I20" s="426"/>
      <c r="J20" s="756">
        <f t="shared" si="0"/>
        <v>200</v>
      </c>
      <c r="K20" s="716">
        <v>200</v>
      </c>
      <c r="L20" s="431"/>
      <c r="M20" s="247">
        <f t="shared" si="6"/>
        <v>200</v>
      </c>
      <c r="N20" s="716">
        <v>200</v>
      </c>
      <c r="O20" s="431"/>
      <c r="P20" s="247">
        <f t="shared" si="7"/>
        <v>200</v>
      </c>
    </row>
    <row r="21" spans="1:16" ht="28.5" customHeight="1">
      <c r="A21" s="473"/>
      <c r="B21" s="210" t="s">
        <v>203</v>
      </c>
      <c r="C21" s="1037" t="s">
        <v>678</v>
      </c>
      <c r="D21" s="256" t="s">
        <v>777</v>
      </c>
      <c r="E21" s="718">
        <v>2500</v>
      </c>
      <c r="F21" s="431"/>
      <c r="G21" s="247">
        <f t="shared" si="5"/>
        <v>2500</v>
      </c>
      <c r="H21" s="718">
        <v>3000</v>
      </c>
      <c r="I21" s="426"/>
      <c r="J21" s="756">
        <f t="shared" si="0"/>
        <v>3000</v>
      </c>
      <c r="K21" s="716">
        <v>3000</v>
      </c>
      <c r="L21" s="431"/>
      <c r="M21" s="247">
        <f t="shared" si="6"/>
        <v>3000</v>
      </c>
      <c r="N21" s="716">
        <v>3000</v>
      </c>
      <c r="O21" s="431"/>
      <c r="P21" s="247">
        <f t="shared" si="7"/>
        <v>3000</v>
      </c>
    </row>
    <row r="22" spans="1:16" ht="19.149999999999999" customHeight="1">
      <c r="A22" s="473"/>
      <c r="B22" s="210" t="s">
        <v>203</v>
      </c>
      <c r="C22" s="74">
        <v>641001</v>
      </c>
      <c r="D22" s="256" t="s">
        <v>778</v>
      </c>
      <c r="E22" s="718">
        <v>300</v>
      </c>
      <c r="F22" s="431"/>
      <c r="G22" s="247">
        <f t="shared" si="5"/>
        <v>300</v>
      </c>
      <c r="H22" s="718">
        <v>1200</v>
      </c>
      <c r="I22" s="426"/>
      <c r="J22" s="756">
        <f t="shared" si="0"/>
        <v>1200</v>
      </c>
      <c r="K22" s="716">
        <v>1200</v>
      </c>
      <c r="L22" s="431"/>
      <c r="M22" s="756">
        <f t="shared" si="6"/>
        <v>1200</v>
      </c>
      <c r="N22" s="716">
        <v>1200</v>
      </c>
      <c r="O22" s="431"/>
      <c r="P22" s="756">
        <f t="shared" si="7"/>
        <v>1200</v>
      </c>
    </row>
    <row r="23" spans="1:16" ht="28.9" customHeight="1">
      <c r="A23" s="473"/>
      <c r="B23" s="210" t="s">
        <v>203</v>
      </c>
      <c r="C23" s="94" t="s">
        <v>679</v>
      </c>
      <c r="D23" s="256" t="s">
        <v>598</v>
      </c>
      <c r="E23" s="718">
        <v>13859</v>
      </c>
      <c r="F23" s="431"/>
      <c r="G23" s="247">
        <f t="shared" si="5"/>
        <v>13859</v>
      </c>
      <c r="H23" s="718">
        <v>0</v>
      </c>
      <c r="I23" s="426"/>
      <c r="J23" s="756">
        <f t="shared" si="0"/>
        <v>0</v>
      </c>
      <c r="K23" s="716">
        <v>0</v>
      </c>
      <c r="L23" s="431"/>
      <c r="M23" s="247">
        <f t="shared" si="6"/>
        <v>0</v>
      </c>
      <c r="N23" s="716">
        <v>0</v>
      </c>
      <c r="O23" s="431"/>
      <c r="P23" s="247">
        <f t="shared" si="7"/>
        <v>0</v>
      </c>
    </row>
    <row r="24" spans="1:16" ht="27.75" customHeight="1">
      <c r="A24" s="473"/>
      <c r="B24" s="210" t="s">
        <v>203</v>
      </c>
      <c r="C24" s="74" t="s">
        <v>717</v>
      </c>
      <c r="D24" s="1167" t="s">
        <v>747</v>
      </c>
      <c r="E24" s="718">
        <v>0</v>
      </c>
      <c r="F24" s="431"/>
      <c r="G24" s="247">
        <f t="shared" si="5"/>
        <v>0</v>
      </c>
      <c r="H24" s="718">
        <v>8200</v>
      </c>
      <c r="I24" s="426"/>
      <c r="J24" s="756">
        <v>8200</v>
      </c>
      <c r="K24" s="716">
        <v>0</v>
      </c>
      <c r="L24" s="431"/>
      <c r="M24" s="247">
        <f t="shared" si="6"/>
        <v>0</v>
      </c>
      <c r="N24" s="716">
        <v>0</v>
      </c>
      <c r="O24" s="431"/>
      <c r="P24" s="247">
        <f t="shared" si="7"/>
        <v>0</v>
      </c>
    </row>
    <row r="25" spans="1:16" ht="18.600000000000001" customHeight="1">
      <c r="A25" s="482" t="s">
        <v>214</v>
      </c>
      <c r="B25" s="211"/>
      <c r="C25" s="93">
        <v>2</v>
      </c>
      <c r="D25" s="258" t="s">
        <v>215</v>
      </c>
      <c r="E25" s="739">
        <f>SUM(E26:E34)</f>
        <v>6591</v>
      </c>
      <c r="F25" s="480">
        <f>SUM(F26:F34)</f>
        <v>40000</v>
      </c>
      <c r="G25" s="1044">
        <f>SUM(G26:G34)</f>
        <v>46591</v>
      </c>
      <c r="H25" s="739">
        <f>SUM(H26:H34)</f>
        <v>10800</v>
      </c>
      <c r="I25" s="480">
        <f t="shared" ref="I25:P25" si="8">SUM(I26:I34)</f>
        <v>14000</v>
      </c>
      <c r="J25" s="759">
        <f t="shared" si="0"/>
        <v>24800</v>
      </c>
      <c r="K25" s="739">
        <f t="shared" si="8"/>
        <v>6950</v>
      </c>
      <c r="L25" s="480">
        <f t="shared" si="8"/>
        <v>0</v>
      </c>
      <c r="M25" s="1168">
        <f t="shared" si="8"/>
        <v>6950</v>
      </c>
      <c r="N25" s="739">
        <f t="shared" si="8"/>
        <v>6950</v>
      </c>
      <c r="O25" s="480">
        <f t="shared" si="8"/>
        <v>0</v>
      </c>
      <c r="P25" s="1168">
        <f t="shared" si="8"/>
        <v>6950</v>
      </c>
    </row>
    <row r="26" spans="1:16" ht="18" customHeight="1">
      <c r="A26" s="473"/>
      <c r="B26" s="210" t="s">
        <v>203</v>
      </c>
      <c r="C26" s="74">
        <v>632001</v>
      </c>
      <c r="D26" s="76" t="s">
        <v>216</v>
      </c>
      <c r="E26" s="718">
        <v>300</v>
      </c>
      <c r="F26" s="431"/>
      <c r="G26" s="247">
        <f t="shared" ref="G26:G34" si="9">SUM(E26:F26)</f>
        <v>300</v>
      </c>
      <c r="H26" s="718">
        <v>300</v>
      </c>
      <c r="I26" s="426"/>
      <c r="J26" s="756">
        <f t="shared" si="0"/>
        <v>300</v>
      </c>
      <c r="K26" s="716">
        <v>300</v>
      </c>
      <c r="L26" s="431"/>
      <c r="M26" s="756">
        <f t="shared" ref="M26:M34" si="10">SUM(K26:L26)</f>
        <v>300</v>
      </c>
      <c r="N26" s="716">
        <v>300</v>
      </c>
      <c r="O26" s="431"/>
      <c r="P26" s="756">
        <f t="shared" ref="P26:P34" si="11">SUM(N26:O26)</f>
        <v>300</v>
      </c>
    </row>
    <row r="27" spans="1:16" ht="57" customHeight="1">
      <c r="A27" s="473"/>
      <c r="B27" s="210" t="s">
        <v>203</v>
      </c>
      <c r="C27" s="74">
        <v>641001</v>
      </c>
      <c r="D27" s="35" t="s">
        <v>580</v>
      </c>
      <c r="E27" s="718">
        <v>2250</v>
      </c>
      <c r="F27" s="431"/>
      <c r="G27" s="247">
        <f t="shared" si="9"/>
        <v>2250</v>
      </c>
      <c r="H27" s="718">
        <v>2250</v>
      </c>
      <c r="I27" s="426"/>
      <c r="J27" s="756">
        <f t="shared" si="0"/>
        <v>2250</v>
      </c>
      <c r="K27" s="716">
        <v>2250</v>
      </c>
      <c r="L27" s="431"/>
      <c r="M27" s="756">
        <f t="shared" si="10"/>
        <v>2250</v>
      </c>
      <c r="N27" s="716">
        <v>2250</v>
      </c>
      <c r="O27" s="431"/>
      <c r="P27" s="756">
        <f t="shared" si="11"/>
        <v>2250</v>
      </c>
    </row>
    <row r="28" spans="1:16" ht="30" customHeight="1">
      <c r="A28" s="473"/>
      <c r="B28" s="210" t="s">
        <v>561</v>
      </c>
      <c r="C28" s="74">
        <v>641001</v>
      </c>
      <c r="D28" s="35" t="s">
        <v>578</v>
      </c>
      <c r="E28" s="718">
        <v>1400</v>
      </c>
      <c r="F28" s="431"/>
      <c r="G28" s="247">
        <f t="shared" si="9"/>
        <v>1400</v>
      </c>
      <c r="H28" s="718">
        <v>1400</v>
      </c>
      <c r="I28" s="426"/>
      <c r="J28" s="756">
        <f t="shared" si="0"/>
        <v>1400</v>
      </c>
      <c r="K28" s="716">
        <v>1400</v>
      </c>
      <c r="L28" s="431"/>
      <c r="M28" s="756">
        <f t="shared" si="10"/>
        <v>1400</v>
      </c>
      <c r="N28" s="716">
        <v>1400</v>
      </c>
      <c r="O28" s="431"/>
      <c r="P28" s="756">
        <f t="shared" si="11"/>
        <v>1400</v>
      </c>
    </row>
    <row r="29" spans="1:16" ht="29.45" customHeight="1">
      <c r="A29" s="483"/>
      <c r="B29" s="212" t="s">
        <v>203</v>
      </c>
      <c r="C29" s="128" t="s">
        <v>800</v>
      </c>
      <c r="D29" s="150" t="s">
        <v>217</v>
      </c>
      <c r="E29" s="719">
        <v>1000</v>
      </c>
      <c r="F29" s="432"/>
      <c r="G29" s="247">
        <f t="shared" si="9"/>
        <v>1000</v>
      </c>
      <c r="H29" s="719">
        <v>1000</v>
      </c>
      <c r="I29" s="427"/>
      <c r="J29" s="756">
        <f t="shared" si="0"/>
        <v>1000</v>
      </c>
      <c r="K29" s="717">
        <v>1000</v>
      </c>
      <c r="L29" s="432"/>
      <c r="M29" s="756">
        <f t="shared" si="10"/>
        <v>1000</v>
      </c>
      <c r="N29" s="716">
        <v>1000</v>
      </c>
      <c r="O29" s="431"/>
      <c r="P29" s="756">
        <f t="shared" si="11"/>
        <v>1000</v>
      </c>
    </row>
    <row r="30" spans="1:16" ht="18" customHeight="1">
      <c r="A30" s="473"/>
      <c r="B30" s="210" t="s">
        <v>203</v>
      </c>
      <c r="C30" s="188">
        <v>637012</v>
      </c>
      <c r="D30" s="76" t="s">
        <v>218</v>
      </c>
      <c r="E30" s="718">
        <v>50</v>
      </c>
      <c r="F30" s="431"/>
      <c r="G30" s="247">
        <f t="shared" si="9"/>
        <v>50</v>
      </c>
      <c r="H30" s="718">
        <v>50</v>
      </c>
      <c r="I30" s="426"/>
      <c r="J30" s="756">
        <f t="shared" si="0"/>
        <v>50</v>
      </c>
      <c r="K30" s="716">
        <v>100</v>
      </c>
      <c r="L30" s="431"/>
      <c r="M30" s="756">
        <f t="shared" si="10"/>
        <v>100</v>
      </c>
      <c r="N30" s="716">
        <v>50</v>
      </c>
      <c r="O30" s="431"/>
      <c r="P30" s="756">
        <f t="shared" si="11"/>
        <v>50</v>
      </c>
    </row>
    <row r="31" spans="1:16" ht="18.600000000000001" customHeight="1">
      <c r="A31" s="473"/>
      <c r="B31" s="210" t="s">
        <v>203</v>
      </c>
      <c r="C31" s="74">
        <v>641001</v>
      </c>
      <c r="D31" s="256" t="s">
        <v>219</v>
      </c>
      <c r="E31" s="718">
        <v>1591</v>
      </c>
      <c r="F31" s="431"/>
      <c r="G31" s="247">
        <f t="shared" si="9"/>
        <v>1591</v>
      </c>
      <c r="H31" s="718">
        <v>1800</v>
      </c>
      <c r="I31" s="426"/>
      <c r="J31" s="756">
        <f t="shared" si="0"/>
        <v>1800</v>
      </c>
      <c r="K31" s="716">
        <v>1900</v>
      </c>
      <c r="L31" s="431"/>
      <c r="M31" s="756">
        <f t="shared" si="10"/>
        <v>1900</v>
      </c>
      <c r="N31" s="716">
        <v>1950</v>
      </c>
      <c r="O31" s="431"/>
      <c r="P31" s="756">
        <f t="shared" si="11"/>
        <v>1950</v>
      </c>
    </row>
    <row r="32" spans="1:16" ht="42.75" customHeight="1">
      <c r="A32" s="473"/>
      <c r="B32" s="210" t="s">
        <v>203</v>
      </c>
      <c r="C32" s="74">
        <v>717</v>
      </c>
      <c r="D32" s="256" t="s">
        <v>780</v>
      </c>
      <c r="E32" s="718"/>
      <c r="F32" s="431"/>
      <c r="G32" s="247"/>
      <c r="H32" s="718"/>
      <c r="I32" s="426">
        <v>6000</v>
      </c>
      <c r="J32" s="756">
        <v>6000</v>
      </c>
      <c r="K32" s="716"/>
      <c r="L32" s="431"/>
      <c r="M32" s="756"/>
      <c r="N32" s="716"/>
      <c r="O32" s="431"/>
      <c r="P32" s="756"/>
    </row>
    <row r="33" spans="1:16" ht="18" customHeight="1">
      <c r="A33" s="473"/>
      <c r="B33" s="210" t="s">
        <v>203</v>
      </c>
      <c r="C33" s="74">
        <v>635</v>
      </c>
      <c r="D33" s="256" t="s">
        <v>779</v>
      </c>
      <c r="E33" s="718"/>
      <c r="F33" s="431"/>
      <c r="G33" s="247"/>
      <c r="H33" s="718">
        <v>4000</v>
      </c>
      <c r="I33" s="426"/>
      <c r="J33" s="756">
        <f>SUM(H33)</f>
        <v>4000</v>
      </c>
      <c r="K33" s="716"/>
      <c r="L33" s="431"/>
      <c r="M33" s="756"/>
      <c r="N33" s="716"/>
      <c r="O33" s="431"/>
      <c r="P33" s="756"/>
    </row>
    <row r="34" spans="1:16" ht="27" customHeight="1">
      <c r="A34" s="483"/>
      <c r="B34" s="212" t="s">
        <v>220</v>
      </c>
      <c r="C34" s="194" t="s">
        <v>749</v>
      </c>
      <c r="D34" s="251" t="s">
        <v>750</v>
      </c>
      <c r="E34" s="719"/>
      <c r="F34" s="432">
        <v>40000</v>
      </c>
      <c r="G34" s="247">
        <f t="shared" si="9"/>
        <v>40000</v>
      </c>
      <c r="H34" s="719">
        <v>0</v>
      </c>
      <c r="I34" s="427">
        <v>8000</v>
      </c>
      <c r="J34" s="756">
        <f t="shared" si="0"/>
        <v>8000</v>
      </c>
      <c r="K34" s="717">
        <v>0</v>
      </c>
      <c r="L34" s="432"/>
      <c r="M34" s="756">
        <f t="shared" si="10"/>
        <v>0</v>
      </c>
      <c r="N34" s="716"/>
      <c r="O34" s="431"/>
      <c r="P34" s="247">
        <f t="shared" si="11"/>
        <v>0</v>
      </c>
    </row>
    <row r="35" spans="1:16" ht="19.149999999999999" customHeight="1">
      <c r="A35" s="472" t="s">
        <v>221</v>
      </c>
      <c r="B35" s="1455" t="s">
        <v>222</v>
      </c>
      <c r="C35" s="1462"/>
      <c r="D35" s="1463"/>
      <c r="E35" s="705">
        <f>SUM(E36:E42)</f>
        <v>5530</v>
      </c>
      <c r="F35" s="430"/>
      <c r="G35" s="1030">
        <f>SUM(G36:G42)</f>
        <v>5530</v>
      </c>
      <c r="H35" s="705">
        <v>5000</v>
      </c>
      <c r="I35" s="430">
        <f>SUM(I36:I42)</f>
        <v>0</v>
      </c>
      <c r="J35" s="223">
        <f t="shared" si="0"/>
        <v>5000</v>
      </c>
      <c r="K35" s="705">
        <v>5000</v>
      </c>
      <c r="L35" s="430">
        <f>SUM(L36:L42)</f>
        <v>0</v>
      </c>
      <c r="M35" s="706">
        <f>SUM(K35)</f>
        <v>5000</v>
      </c>
      <c r="N35" s="705">
        <v>5000</v>
      </c>
      <c r="O35" s="430">
        <f>SUM(O36:O42)</f>
        <v>0</v>
      </c>
      <c r="P35" s="706">
        <f>SUM(N35)</f>
        <v>5000</v>
      </c>
    </row>
    <row r="36" spans="1:16">
      <c r="A36" s="454"/>
      <c r="B36" s="209" t="s">
        <v>223</v>
      </c>
      <c r="C36" s="73">
        <v>642002</v>
      </c>
      <c r="D36" s="249" t="s">
        <v>224</v>
      </c>
      <c r="E36" s="716">
        <v>500</v>
      </c>
      <c r="F36" s="431"/>
      <c r="G36" s="247">
        <f>SUM(E36:F36)</f>
        <v>500</v>
      </c>
      <c r="H36" s="716"/>
      <c r="I36" s="431"/>
      <c r="J36" s="756">
        <f t="shared" si="0"/>
        <v>0</v>
      </c>
      <c r="K36" s="716"/>
      <c r="L36" s="431"/>
      <c r="M36" s="247">
        <f t="shared" ref="M36:M42" si="12">SUM(K36:L36)</f>
        <v>0</v>
      </c>
      <c r="N36" s="716"/>
      <c r="O36" s="431"/>
      <c r="P36" s="247">
        <f t="shared" ref="P36:P42" si="13">SUM(N36:O36)</f>
        <v>0</v>
      </c>
    </row>
    <row r="37" spans="1:16" ht="28.9" customHeight="1">
      <c r="A37" s="474"/>
      <c r="B37" s="88" t="s">
        <v>223</v>
      </c>
      <c r="C37" s="89">
        <v>642002</v>
      </c>
      <c r="D37" s="242" t="s">
        <v>225</v>
      </c>
      <c r="E37" s="716">
        <v>1800</v>
      </c>
      <c r="F37" s="1019"/>
      <c r="G37" s="247">
        <f t="shared" ref="G37:G42" si="14">SUM(E37:F37)</f>
        <v>1800</v>
      </c>
      <c r="H37" s="716"/>
      <c r="I37" s="431"/>
      <c r="J37" s="756">
        <f t="shared" si="0"/>
        <v>0</v>
      </c>
      <c r="K37" s="720"/>
      <c r="L37" s="696"/>
      <c r="M37" s="247">
        <f t="shared" si="12"/>
        <v>0</v>
      </c>
      <c r="N37" s="716"/>
      <c r="O37" s="431"/>
      <c r="P37" s="247">
        <f t="shared" si="13"/>
        <v>0</v>
      </c>
    </row>
    <row r="38" spans="1:16" ht="39">
      <c r="A38" s="474"/>
      <c r="B38" s="88" t="s">
        <v>223</v>
      </c>
      <c r="C38" s="89">
        <v>642002</v>
      </c>
      <c r="D38" s="242" t="s">
        <v>226</v>
      </c>
      <c r="E38" s="716">
        <v>2300</v>
      </c>
      <c r="F38" s="1019"/>
      <c r="G38" s="247">
        <f t="shared" si="14"/>
        <v>2300</v>
      </c>
      <c r="H38" s="716"/>
      <c r="I38" s="431"/>
      <c r="J38" s="756">
        <f t="shared" si="0"/>
        <v>0</v>
      </c>
      <c r="K38" s="720"/>
      <c r="L38" s="696"/>
      <c r="M38" s="247">
        <f t="shared" si="12"/>
        <v>0</v>
      </c>
      <c r="N38" s="716"/>
      <c r="O38" s="431"/>
      <c r="P38" s="247">
        <f t="shared" si="13"/>
        <v>0</v>
      </c>
    </row>
    <row r="39" spans="1:16" ht="30" customHeight="1">
      <c r="A39" s="474"/>
      <c r="B39" s="88" t="s">
        <v>223</v>
      </c>
      <c r="C39" s="89">
        <v>642002</v>
      </c>
      <c r="D39" s="242" t="s">
        <v>544</v>
      </c>
      <c r="E39" s="716">
        <v>200</v>
      </c>
      <c r="F39" s="1019"/>
      <c r="G39" s="247">
        <f t="shared" si="14"/>
        <v>200</v>
      </c>
      <c r="H39" s="716"/>
      <c r="I39" s="431"/>
      <c r="J39" s="756">
        <f t="shared" si="0"/>
        <v>0</v>
      </c>
      <c r="K39" s="720"/>
      <c r="L39" s="696"/>
      <c r="M39" s="247">
        <f t="shared" si="12"/>
        <v>0</v>
      </c>
      <c r="N39" s="716"/>
      <c r="O39" s="431"/>
      <c r="P39" s="247">
        <f t="shared" si="13"/>
        <v>0</v>
      </c>
    </row>
    <row r="40" spans="1:16" ht="28.15" customHeight="1">
      <c r="A40" s="474"/>
      <c r="B40" s="88" t="s">
        <v>223</v>
      </c>
      <c r="C40" s="89">
        <v>642002</v>
      </c>
      <c r="D40" s="242" t="s">
        <v>227</v>
      </c>
      <c r="E40" s="716">
        <v>200</v>
      </c>
      <c r="F40" s="1019"/>
      <c r="G40" s="247">
        <f t="shared" si="14"/>
        <v>200</v>
      </c>
      <c r="H40" s="716"/>
      <c r="I40" s="431"/>
      <c r="J40" s="756">
        <f t="shared" si="0"/>
        <v>0</v>
      </c>
      <c r="K40" s="720"/>
      <c r="L40" s="696"/>
      <c r="M40" s="247">
        <f t="shared" si="12"/>
        <v>0</v>
      </c>
      <c r="N40" s="716"/>
      <c r="O40" s="431"/>
      <c r="P40" s="247">
        <f t="shared" si="13"/>
        <v>0</v>
      </c>
    </row>
    <row r="41" spans="1:16">
      <c r="A41" s="474"/>
      <c r="B41" s="88" t="s">
        <v>223</v>
      </c>
      <c r="C41" s="89">
        <v>642002</v>
      </c>
      <c r="D41" s="242" t="s">
        <v>563</v>
      </c>
      <c r="E41" s="716">
        <v>200</v>
      </c>
      <c r="F41" s="1019"/>
      <c r="G41" s="247">
        <f t="shared" si="14"/>
        <v>200</v>
      </c>
      <c r="H41" s="716"/>
      <c r="I41" s="431"/>
      <c r="J41" s="756">
        <f t="shared" si="0"/>
        <v>0</v>
      </c>
      <c r="K41" s="720"/>
      <c r="L41" s="696"/>
      <c r="M41" s="247">
        <f t="shared" si="12"/>
        <v>0</v>
      </c>
      <c r="N41" s="716"/>
      <c r="O41" s="431"/>
      <c r="P41" s="247">
        <f t="shared" si="13"/>
        <v>0</v>
      </c>
    </row>
    <row r="42" spans="1:16" ht="20.25" customHeight="1" thickBot="1">
      <c r="A42" s="484"/>
      <c r="B42" s="485" t="s">
        <v>223</v>
      </c>
      <c r="C42" s="486">
        <v>642002</v>
      </c>
      <c r="D42" s="487" t="s">
        <v>564</v>
      </c>
      <c r="E42" s="725">
        <v>330</v>
      </c>
      <c r="F42" s="1039"/>
      <c r="G42" s="439">
        <f t="shared" si="14"/>
        <v>330</v>
      </c>
      <c r="H42" s="725"/>
      <c r="I42" s="438"/>
      <c r="J42" s="757">
        <f t="shared" si="0"/>
        <v>0</v>
      </c>
      <c r="K42" s="741"/>
      <c r="L42" s="734"/>
      <c r="M42" s="439">
        <f t="shared" si="12"/>
        <v>0</v>
      </c>
      <c r="N42" s="725"/>
      <c r="O42" s="438"/>
      <c r="P42" s="439">
        <f t="shared" si="13"/>
        <v>0</v>
      </c>
    </row>
    <row r="43" spans="1:16" ht="27.75" customHeight="1">
      <c r="A43" s="1158" t="s">
        <v>716</v>
      </c>
      <c r="B43" s="1395" t="s">
        <v>17</v>
      </c>
      <c r="C43" s="1396"/>
      <c r="D43" s="1396"/>
      <c r="E43" s="644"/>
      <c r="F43" s="319"/>
      <c r="G43" s="261"/>
      <c r="H43" s="644"/>
      <c r="I43" s="319"/>
      <c r="J43" s="261"/>
      <c r="K43" s="644"/>
      <c r="L43" s="319"/>
      <c r="M43" s="261"/>
      <c r="N43" s="633"/>
      <c r="O43" s="280"/>
      <c r="P43" s="277">
        <f>SUM(N43:O43)</f>
        <v>0</v>
      </c>
    </row>
    <row r="44" spans="1:16" ht="44.25" customHeight="1">
      <c r="A44" s="1159" t="s">
        <v>716</v>
      </c>
      <c r="B44" s="31"/>
      <c r="C44" s="32"/>
      <c r="D44" s="1201" t="s">
        <v>718</v>
      </c>
      <c r="E44" s="897"/>
      <c r="F44" s="871"/>
      <c r="G44" s="898"/>
      <c r="H44" s="208"/>
      <c r="I44" s="288"/>
      <c r="J44" s="621"/>
      <c r="K44" s="208"/>
      <c r="L44" s="288"/>
      <c r="M44" s="178">
        <f>SUM(M45:M45)</f>
        <v>0</v>
      </c>
      <c r="N44" s="208"/>
      <c r="O44" s="288"/>
      <c r="P44" s="178">
        <f>SUM(N44:O44)</f>
        <v>0</v>
      </c>
    </row>
    <row r="45" spans="1:16" ht="45" customHeight="1" thickBot="1">
      <c r="A45" s="366"/>
      <c r="B45" s="997" t="s">
        <v>203</v>
      </c>
      <c r="C45" s="477" t="s">
        <v>308</v>
      </c>
      <c r="D45" s="1167" t="s">
        <v>783</v>
      </c>
      <c r="E45" s="741"/>
      <c r="F45" s="513"/>
      <c r="G45" s="605"/>
      <c r="H45" s="343"/>
      <c r="I45" s="313"/>
      <c r="J45" s="685"/>
      <c r="K45" s="636"/>
      <c r="L45" s="415"/>
      <c r="M45" s="645">
        <f>SUM(K45:L45)</f>
        <v>0</v>
      </c>
      <c r="N45" s="636"/>
      <c r="O45" s="415"/>
      <c r="P45" s="531">
        <f>SUM(N45:O45)</f>
        <v>0</v>
      </c>
    </row>
    <row r="46" spans="1:16" ht="73.5" customHeight="1">
      <c r="D46" s="1166"/>
      <c r="E46" s="1038"/>
    </row>
    <row r="47" spans="1:16" ht="27" customHeight="1">
      <c r="E47" s="1038"/>
    </row>
  </sheetData>
  <mergeCells count="19">
    <mergeCell ref="A9:D9"/>
    <mergeCell ref="B10:D10"/>
    <mergeCell ref="E8:G8"/>
    <mergeCell ref="A3:P3"/>
    <mergeCell ref="H4:J4"/>
    <mergeCell ref="K4:M4"/>
    <mergeCell ref="N4:P4"/>
    <mergeCell ref="K8:M8"/>
    <mergeCell ref="N8:P8"/>
    <mergeCell ref="B43:D43"/>
    <mergeCell ref="H5:J6"/>
    <mergeCell ref="H8:J8"/>
    <mergeCell ref="K5:M6"/>
    <mergeCell ref="N5:P6"/>
    <mergeCell ref="E4:G4"/>
    <mergeCell ref="E5:G6"/>
    <mergeCell ref="B35:D35"/>
    <mergeCell ref="B12:D12"/>
    <mergeCell ref="B14:D14"/>
  </mergeCells>
  <phoneticPr fontId="56" type="noConversion"/>
  <pageMargins left="0.25" right="0.25" top="0.75" bottom="0.75" header="0.3" footer="0.3"/>
  <pageSetup paperSize="9" scale="78" orientation="landscape" r:id="rId1"/>
  <rowBreaks count="2" manualBreakCount="2">
    <brk id="22" max="15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15</vt:i4>
      </vt:variant>
      <vt:variant>
        <vt:lpstr>Pomenované rozsahy</vt:lpstr>
      </vt:variant>
      <vt:variant>
        <vt:i4>5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Sumar </vt:lpstr>
      <vt:lpstr>'10'!Oblasť_tlače</vt:lpstr>
      <vt:lpstr>'4'!Oblasť_tlače</vt:lpstr>
      <vt:lpstr>'6'!Oblasť_tlače</vt:lpstr>
      <vt:lpstr>'9'!Oblasť_tlače</vt:lpstr>
      <vt:lpstr>'Sumar 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Mic</cp:lastModifiedBy>
  <cp:lastPrinted>2012-03-01T12:31:10Z</cp:lastPrinted>
  <dcterms:created xsi:type="dcterms:W3CDTF">2011-01-11T17:30:22Z</dcterms:created>
  <dcterms:modified xsi:type="dcterms:W3CDTF">2012-03-02T13:48:51Z</dcterms:modified>
</cp:coreProperties>
</file>