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390" windowHeight="8130" activeTab="14"/>
  </bookViews>
  <sheets>
    <sheet name="1" sheetId="1" r:id="rId1"/>
    <sheet name="2" sheetId="2" r:id="rId2"/>
    <sheet name="3" sheetId="3" r:id="rId3"/>
    <sheet name="4" sheetId="4" r:id="rId4"/>
    <sheet name="5" sheetId="16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Sumar " sheetId="15" r:id="rId15"/>
  </sheets>
  <definedNames>
    <definedName name="_xlnm.Print_Area" localSheetId="9">'10'!$A$1:$I$34</definedName>
    <definedName name="_xlnm.Print_Area" localSheetId="3">'4'!$A$1:$I$51</definedName>
    <definedName name="_xlnm.Print_Area" localSheetId="5">'6'!$A$1:$I$39</definedName>
  </definedNames>
  <calcPr calcId="114210"/>
</workbook>
</file>

<file path=xl/calcChain.xml><?xml version="1.0" encoding="utf-8"?>
<calcChain xmlns="http://schemas.openxmlformats.org/spreadsheetml/2006/main">
  <c r="G21" i="8"/>
  <c r="H10" i="13"/>
  <c r="G27" i="12"/>
  <c r="F70" i="3"/>
  <c r="F69"/>
  <c r="G70"/>
  <c r="G69"/>
  <c r="F18" i="7"/>
  <c r="F28"/>
  <c r="F35"/>
  <c r="F42"/>
  <c r="F41"/>
  <c r="E10"/>
  <c r="E28"/>
  <c r="E35"/>
  <c r="E46"/>
  <c r="E9"/>
  <c r="G9"/>
  <c r="I10" i="3"/>
  <c r="I16"/>
  <c r="I40"/>
  <c r="I42"/>
  <c r="I55"/>
  <c r="I9"/>
  <c r="G30" i="2"/>
  <c r="G29"/>
  <c r="G21" i="7"/>
  <c r="H25" i="9"/>
  <c r="G36" i="7"/>
  <c r="G37"/>
  <c r="G38"/>
  <c r="G39"/>
  <c r="G40"/>
  <c r="G35"/>
  <c r="G20" i="8"/>
  <c r="G19"/>
  <c r="G18"/>
  <c r="G17"/>
  <c r="G16"/>
  <c r="G16" i="12"/>
  <c r="G49" i="8"/>
  <c r="I9" i="14"/>
  <c r="I10"/>
  <c r="H9"/>
  <c r="H10"/>
  <c r="I13" i="12"/>
  <c r="I9"/>
  <c r="H13"/>
  <c r="H9"/>
  <c r="I26"/>
  <c r="H26"/>
  <c r="I27"/>
  <c r="H27"/>
  <c r="I19"/>
  <c r="I20"/>
  <c r="H19"/>
  <c r="H20"/>
  <c r="I10"/>
  <c r="H10"/>
  <c r="I9" i="13"/>
  <c r="I46"/>
  <c r="H46"/>
  <c r="H9"/>
  <c r="I10"/>
  <c r="I48"/>
  <c r="H48"/>
  <c r="I50"/>
  <c r="H50"/>
  <c r="I44"/>
  <c r="H44"/>
  <c r="I42"/>
  <c r="H42"/>
  <c r="I29"/>
  <c r="H29"/>
  <c r="I27"/>
  <c r="I25"/>
  <c r="H25"/>
  <c r="I9" i="11"/>
  <c r="H9"/>
  <c r="I28"/>
  <c r="H28"/>
  <c r="I24"/>
  <c r="H24"/>
  <c r="I18"/>
  <c r="H18"/>
  <c r="I22"/>
  <c r="H22"/>
  <c r="H27" i="13"/>
  <c r="I33" i="8"/>
  <c r="H33"/>
  <c r="I23"/>
  <c r="I22"/>
  <c r="H23"/>
  <c r="H22"/>
  <c r="I57"/>
  <c r="H57"/>
  <c r="I55"/>
  <c r="H55"/>
  <c r="I49"/>
  <c r="H49"/>
  <c r="I44"/>
  <c r="H44"/>
  <c r="I39"/>
  <c r="I38"/>
  <c r="H39"/>
  <c r="H38"/>
  <c r="I28"/>
  <c r="H28"/>
  <c r="I10"/>
  <c r="I9"/>
  <c r="H10"/>
  <c r="H9"/>
  <c r="I10" i="11"/>
  <c r="H10"/>
  <c r="I16"/>
  <c r="H16"/>
  <c r="H32" i="10"/>
  <c r="I22"/>
  <c r="I9"/>
  <c r="H22"/>
  <c r="H9"/>
  <c r="I25" i="9"/>
  <c r="I16" i="8"/>
  <c r="H16"/>
  <c r="I18" i="7"/>
  <c r="H18"/>
  <c r="I35"/>
  <c r="H35"/>
  <c r="I28"/>
  <c r="H28"/>
  <c r="I10"/>
  <c r="I46"/>
  <c r="I9"/>
  <c r="H10"/>
  <c r="H46"/>
  <c r="H9"/>
  <c r="I25" i="15"/>
  <c r="I23"/>
  <c r="I31"/>
  <c r="H25"/>
  <c r="H23"/>
  <c r="H31"/>
  <c r="I10" i="6"/>
  <c r="I23"/>
  <c r="H23"/>
  <c r="H22"/>
  <c r="H10"/>
  <c r="H9"/>
  <c r="I15" i="9"/>
  <c r="I14"/>
  <c r="H15"/>
  <c r="H14"/>
  <c r="I10"/>
  <c r="I9"/>
  <c r="H10"/>
  <c r="H9"/>
  <c r="I12"/>
  <c r="H12"/>
  <c r="H75" i="3"/>
  <c r="H74"/>
  <c r="I34" i="6"/>
  <c r="I22"/>
  <c r="I9"/>
  <c r="I51" i="7"/>
  <c r="I50"/>
  <c r="H51"/>
  <c r="H50"/>
  <c r="I52" i="16"/>
  <c r="I51"/>
  <c r="I12"/>
  <c r="H52"/>
  <c r="H51"/>
  <c r="H12"/>
  <c r="I29"/>
  <c r="I28"/>
  <c r="H29"/>
  <c r="H28"/>
  <c r="I46"/>
  <c r="H46"/>
  <c r="I46" i="4"/>
  <c r="H46"/>
  <c r="I37"/>
  <c r="H37"/>
  <c r="I32"/>
  <c r="H32"/>
  <c r="I40"/>
  <c r="H40"/>
  <c r="I43"/>
  <c r="H43"/>
  <c r="I50"/>
  <c r="H50"/>
  <c r="I29"/>
  <c r="H29"/>
  <c r="I26"/>
  <c r="H26"/>
  <c r="I18"/>
  <c r="I17"/>
  <c r="H18"/>
  <c r="H17"/>
  <c r="I10"/>
  <c r="I9"/>
  <c r="H10"/>
  <c r="H9"/>
  <c r="I14"/>
  <c r="H14"/>
  <c r="I10" i="16"/>
  <c r="I9"/>
  <c r="H10"/>
  <c r="H9"/>
  <c r="I67"/>
  <c r="I66"/>
  <c r="H67"/>
  <c r="H66"/>
  <c r="H55" i="3"/>
  <c r="I75"/>
  <c r="I74"/>
  <c r="H16"/>
  <c r="H42"/>
  <c r="H40"/>
  <c r="H10"/>
  <c r="H9"/>
  <c r="I13" i="2"/>
  <c r="I11"/>
  <c r="H13"/>
  <c r="H11"/>
  <c r="I21"/>
  <c r="I10"/>
  <c r="I32"/>
  <c r="I29"/>
  <c r="H21"/>
  <c r="H10"/>
  <c r="H32"/>
  <c r="H29"/>
  <c r="G17" i="15"/>
  <c r="F25" i="9"/>
  <c r="F14"/>
  <c r="F9"/>
  <c r="G32"/>
  <c r="I10" i="1"/>
  <c r="I28"/>
  <c r="H28"/>
  <c r="I36"/>
  <c r="H36"/>
  <c r="I45"/>
  <c r="H45"/>
  <c r="I58"/>
  <c r="H58"/>
  <c r="I65"/>
  <c r="I57"/>
  <c r="I19"/>
  <c r="I9"/>
  <c r="H65"/>
  <c r="H57"/>
  <c r="H10"/>
  <c r="H19"/>
  <c r="H9"/>
  <c r="E25" i="13"/>
  <c r="G25"/>
  <c r="E29" i="2"/>
  <c r="G26" i="7"/>
  <c r="G34" i="9"/>
  <c r="G24" i="7"/>
  <c r="G56" i="16"/>
  <c r="G13" i="15"/>
  <c r="F50" i="4"/>
  <c r="E50"/>
  <c r="G39" i="3"/>
  <c r="G24"/>
  <c r="G51"/>
  <c r="G20" i="2"/>
  <c r="G39" i="16"/>
  <c r="G35"/>
  <c r="G22" i="13"/>
  <c r="F63" i="16"/>
  <c r="G64"/>
  <c r="G63"/>
  <c r="G27" i="7"/>
  <c r="G19"/>
  <c r="G34"/>
  <c r="F52" i="16"/>
  <c r="F51"/>
  <c r="G58"/>
  <c r="G57"/>
  <c r="F46"/>
  <c r="G50"/>
  <c r="G31" i="3"/>
  <c r="G17" i="2"/>
  <c r="G26" i="1"/>
  <c r="E19"/>
  <c r="G30" i="13"/>
  <c r="E10" i="14"/>
  <c r="G24" i="9"/>
  <c r="G11" i="14"/>
  <c r="G12"/>
  <c r="G22"/>
  <c r="G28"/>
  <c r="G10"/>
  <c r="E29" i="13"/>
  <c r="G11" i="12"/>
  <c r="E28" i="11"/>
  <c r="E18"/>
  <c r="E10"/>
  <c r="E10" i="10"/>
  <c r="E22"/>
  <c r="E15" i="9"/>
  <c r="G40"/>
  <c r="G39"/>
  <c r="G38"/>
  <c r="G37"/>
  <c r="G36"/>
  <c r="G35"/>
  <c r="E25"/>
  <c r="E14"/>
  <c r="E33"/>
  <c r="G33"/>
  <c r="F10" i="8"/>
  <c r="G15"/>
  <c r="E10" i="6"/>
  <c r="E10" i="16"/>
  <c r="E12"/>
  <c r="E29"/>
  <c r="E52"/>
  <c r="G52"/>
  <c r="E51"/>
  <c r="G51"/>
  <c r="F12"/>
  <c r="F60"/>
  <c r="F59"/>
  <c r="E10" i="4"/>
  <c r="F21" i="2"/>
  <c r="G28"/>
  <c r="G47" i="3"/>
  <c r="E16"/>
  <c r="E58" i="1"/>
  <c r="E57"/>
  <c r="E45"/>
  <c r="E36"/>
  <c r="E28"/>
  <c r="E10"/>
  <c r="E9"/>
  <c r="G9"/>
  <c r="G53"/>
  <c r="G56"/>
  <c r="G45"/>
  <c r="G31" i="2"/>
  <c r="G20" i="10"/>
  <c r="G19"/>
  <c r="G18"/>
  <c r="G28"/>
  <c r="G21"/>
  <c r="G17"/>
  <c r="G16"/>
  <c r="G15"/>
  <c r="G14"/>
  <c r="G13"/>
  <c r="G12"/>
  <c r="G11"/>
  <c r="G10"/>
  <c r="G28" i="9"/>
  <c r="F10" i="12"/>
  <c r="F9"/>
  <c r="G12"/>
  <c r="G10"/>
  <c r="E23" i="6"/>
  <c r="G20"/>
  <c r="G14" i="16"/>
  <c r="G58" i="3"/>
  <c r="G16" i="16"/>
  <c r="G51" i="8"/>
  <c r="G20" i="13"/>
  <c r="G32"/>
  <c r="G17"/>
  <c r="G15"/>
  <c r="G13"/>
  <c r="G12"/>
  <c r="G11"/>
  <c r="G12" i="11"/>
  <c r="G15"/>
  <c r="G14"/>
  <c r="G13"/>
  <c r="G11"/>
  <c r="G10"/>
  <c r="G28" i="6"/>
  <c r="G75" i="3"/>
  <c r="G74"/>
  <c r="G68"/>
  <c r="G23"/>
  <c r="G21"/>
  <c r="G33"/>
  <c r="G53" i="16"/>
  <c r="G54"/>
  <c r="G55"/>
  <c r="G18" i="3"/>
  <c r="G29" i="6"/>
  <c r="G21" i="15"/>
  <c r="G16"/>
  <c r="G20"/>
  <c r="E10" i="12"/>
  <c r="E13"/>
  <c r="E19"/>
  <c r="E9"/>
  <c r="G26"/>
  <c r="G19" i="15"/>
  <c r="G33" i="11"/>
  <c r="G32"/>
  <c r="G31"/>
  <c r="G30"/>
  <c r="G29"/>
  <c r="F28"/>
  <c r="E16"/>
  <c r="G17"/>
  <c r="G16"/>
  <c r="G29" i="3"/>
  <c r="G27" i="11"/>
  <c r="G26"/>
  <c r="G19"/>
  <c r="G27" i="10"/>
  <c r="G26"/>
  <c r="G23"/>
  <c r="G18" i="15"/>
  <c r="E23"/>
  <c r="G21" i="9"/>
  <c r="G22"/>
  <c r="G25"/>
  <c r="G23"/>
  <c r="G15"/>
  <c r="G14"/>
  <c r="G27"/>
  <c r="G15" i="15"/>
  <c r="G14"/>
  <c r="G11" i="6"/>
  <c r="G26" i="16"/>
  <c r="G62" i="3"/>
  <c r="G20" i="1"/>
  <c r="G22" i="16"/>
  <c r="G27"/>
  <c r="E29" i="4"/>
  <c r="G19"/>
  <c r="G18"/>
  <c r="G17"/>
  <c r="E18"/>
  <c r="E49" i="8"/>
  <c r="G25" i="2"/>
  <c r="F29" i="16"/>
  <c r="F28"/>
  <c r="G21"/>
  <c r="G25"/>
  <c r="G24"/>
  <c r="G23"/>
  <c r="G20"/>
  <c r="G19"/>
  <c r="G67"/>
  <c r="G66"/>
  <c r="G37" i="3"/>
  <c r="G60" i="8"/>
  <c r="G59"/>
  <c r="G58"/>
  <c r="G57"/>
  <c r="E57"/>
  <c r="G54"/>
  <c r="G53"/>
  <c r="G52"/>
  <c r="G50"/>
  <c r="G62" i="16"/>
  <c r="G61"/>
  <c r="G12" i="15"/>
  <c r="G39" i="4"/>
  <c r="G38"/>
  <c r="G34"/>
  <c r="G33"/>
  <c r="G30"/>
  <c r="G31"/>
  <c r="G29"/>
  <c r="G24"/>
  <c r="G27"/>
  <c r="G11" i="15"/>
  <c r="E55" i="3"/>
  <c r="E42"/>
  <c r="G44" i="7"/>
  <c r="G43" i="3"/>
  <c r="G22"/>
  <c r="G17"/>
  <c r="G10" i="15"/>
  <c r="G23" i="2"/>
  <c r="G21"/>
  <c r="G14"/>
  <c r="G13"/>
  <c r="G9" i="15"/>
  <c r="G30" i="1"/>
  <c r="G29"/>
  <c r="G22"/>
  <c r="G21"/>
  <c r="G18"/>
  <c r="G15"/>
  <c r="G13"/>
  <c r="G11"/>
  <c r="G60"/>
  <c r="G59"/>
  <c r="G58"/>
  <c r="E14" i="4"/>
  <c r="G14"/>
  <c r="G23" i="11"/>
  <c r="G22"/>
  <c r="G21"/>
  <c r="G31" i="9"/>
  <c r="G30" i="7"/>
  <c r="G29"/>
  <c r="G17"/>
  <c r="G15"/>
  <c r="G14"/>
  <c r="G13"/>
  <c r="G12"/>
  <c r="E34" i="6"/>
  <c r="E22"/>
  <c r="E9"/>
  <c r="G34"/>
  <c r="G35"/>
  <c r="G27"/>
  <c r="G19"/>
  <c r="G48" i="4"/>
  <c r="G47"/>
  <c r="G10" i="7"/>
  <c r="G31"/>
  <c r="G28"/>
  <c r="G15" i="16"/>
  <c r="G13"/>
  <c r="F23" i="6"/>
  <c r="F10"/>
  <c r="F9"/>
  <c r="G23"/>
  <c r="G22"/>
  <c r="G10"/>
  <c r="G60" i="16"/>
  <c r="G59"/>
  <c r="G11"/>
  <c r="G18"/>
  <c r="G17"/>
  <c r="G10" i="1"/>
  <c r="G57"/>
  <c r="G54" i="3"/>
  <c r="G42"/>
  <c r="G12" i="16"/>
  <c r="G10"/>
  <c r="F23" i="15"/>
  <c r="G43" i="7"/>
  <c r="G46"/>
  <c r="G18"/>
  <c r="G26" i="4"/>
  <c r="G32"/>
  <c r="G10"/>
  <c r="G37"/>
  <c r="G40"/>
  <c r="G43"/>
  <c r="E26"/>
  <c r="E32"/>
  <c r="E17"/>
  <c r="E37"/>
  <c r="E40"/>
  <c r="E9"/>
  <c r="G9"/>
  <c r="E43"/>
  <c r="E46"/>
  <c r="G46"/>
  <c r="G10" i="9"/>
  <c r="G9"/>
  <c r="E10"/>
  <c r="E12"/>
  <c r="E9"/>
  <c r="G42" i="7"/>
  <c r="G41"/>
  <c r="G47"/>
  <c r="G32" i="10"/>
  <c r="F32"/>
  <c r="F9"/>
  <c r="E9"/>
  <c r="E20" i="12"/>
  <c r="G25" i="11"/>
  <c r="G24"/>
  <c r="E24"/>
  <c r="E22"/>
  <c r="E9" i="14"/>
  <c r="G9"/>
  <c r="G19" i="12"/>
  <c r="G20"/>
  <c r="G10" i="3"/>
  <c r="E10"/>
  <c r="E9"/>
  <c r="G40"/>
  <c r="G16"/>
  <c r="F42"/>
  <c r="G55"/>
  <c r="F16"/>
  <c r="F9"/>
  <c r="G9"/>
  <c r="G13" i="12"/>
  <c r="G50" i="13"/>
  <c r="G48"/>
  <c r="G46"/>
  <c r="G44"/>
  <c r="G42"/>
  <c r="G29"/>
  <c r="G10"/>
  <c r="E10"/>
  <c r="E50"/>
  <c r="E44"/>
  <c r="E42"/>
  <c r="E46"/>
  <c r="E48"/>
  <c r="E9"/>
  <c r="G9"/>
  <c r="F29" i="2"/>
  <c r="G32"/>
  <c r="E32"/>
  <c r="E21"/>
  <c r="E13"/>
  <c r="E11"/>
  <c r="E10"/>
  <c r="G12"/>
  <c r="G36" i="1"/>
  <c r="G28"/>
  <c r="G19"/>
  <c r="F45"/>
  <c r="G12"/>
  <c r="G39" i="8"/>
  <c r="E39"/>
  <c r="G28"/>
  <c r="E28"/>
  <c r="E16"/>
  <c r="G44"/>
  <c r="G38"/>
  <c r="E44"/>
  <c r="E38"/>
  <c r="G10"/>
  <c r="E10"/>
  <c r="G23"/>
  <c r="E23"/>
  <c r="E22"/>
  <c r="G33"/>
  <c r="G9"/>
  <c r="E33"/>
  <c r="E9"/>
  <c r="F10" i="11"/>
  <c r="F24"/>
  <c r="F57" i="8"/>
  <c r="F9"/>
  <c r="F43" i="4"/>
  <c r="F9"/>
  <c r="G12" i="9"/>
  <c r="G22" i="10"/>
  <c r="G9"/>
  <c r="G23" i="15"/>
  <c r="G31"/>
  <c r="G29" i="16"/>
  <c r="F9" i="11"/>
  <c r="G18"/>
  <c r="G28"/>
  <c r="G9" i="6"/>
  <c r="G9" i="12"/>
  <c r="G9" i="11"/>
  <c r="E9"/>
  <c r="F9" i="16"/>
  <c r="G48"/>
  <c r="G46"/>
  <c r="E46"/>
  <c r="E28"/>
  <c r="G28"/>
  <c r="E9"/>
  <c r="G9"/>
  <c r="F10" i="2"/>
  <c r="G10"/>
  <c r="G11"/>
</calcChain>
</file>

<file path=xl/sharedStrings.xml><?xml version="1.0" encoding="utf-8"?>
<sst xmlns="http://schemas.openxmlformats.org/spreadsheetml/2006/main" count="1632" uniqueCount="737">
  <si>
    <t>ekonomická klasifikácia</t>
  </si>
  <si>
    <t>Pod</t>
  </si>
  <si>
    <t>funkčná</t>
  </si>
  <si>
    <t>Bežné výdavky</t>
  </si>
  <si>
    <t>Kapitálové výdavky</t>
  </si>
  <si>
    <t>prog</t>
  </si>
  <si>
    <t>klasifik.</t>
  </si>
  <si>
    <t>ukazovateľ</t>
  </si>
  <si>
    <t>gram</t>
  </si>
  <si>
    <t>a</t>
  </si>
  <si>
    <t xml:space="preserve">ekonomická </t>
  </si>
  <si>
    <t>v eurách</t>
  </si>
  <si>
    <t>PROGRAM 1:     Plánovanie, manažment a kontrola</t>
  </si>
  <si>
    <t>611-620</t>
  </si>
  <si>
    <t>Mzdy, príplatky, odmeny, odvody do poisťovní</t>
  </si>
  <si>
    <t>Stravné</t>
  </si>
  <si>
    <t>Povinný prídel do FS</t>
  </si>
  <si>
    <t xml:space="preserve">Nemocenské dávky </t>
  </si>
  <si>
    <t>Nemocenské dávky (PN do 10-tich dní)</t>
  </si>
  <si>
    <t>PROGRAM 2:     Propagácia a marketing</t>
  </si>
  <si>
    <t>Grantový systém</t>
  </si>
  <si>
    <t>PROGRAM 3:     Interné služby mesta</t>
  </si>
  <si>
    <t>Materiál a náradie používané na údržbu</t>
  </si>
  <si>
    <t>Pracovné odevy, obuv a pracovné pomôcky</t>
  </si>
  <si>
    <t>PROGRAM 4:  Služby občanom</t>
  </si>
  <si>
    <t>PROGRAM 4:     Služby občanom</t>
  </si>
  <si>
    <t>4.1.</t>
  </si>
  <si>
    <t>Organizácia občianskych obradov</t>
  </si>
  <si>
    <t>01 116</t>
  </si>
  <si>
    <t>Kvety na obrady</t>
  </si>
  <si>
    <t>633006-637004</t>
  </si>
  <si>
    <t xml:space="preserve">Vecné dary pri vyznamenaniach - ceny mesta, reprezentačné </t>
  </si>
  <si>
    <t xml:space="preserve">Odmeny pre účinkujúcich pri občianských obradoch </t>
  </si>
  <si>
    <t>4.2.</t>
  </si>
  <si>
    <t>Klientske centrum</t>
  </si>
  <si>
    <t>Činnosť matriky</t>
  </si>
  <si>
    <t>01 330</t>
  </si>
  <si>
    <t xml:space="preserve">Tuzemské cestovné náhrady (ubytovanie, stravné) </t>
  </si>
  <si>
    <t>Tlačivá, kanc.materiál</t>
  </si>
  <si>
    <t>Príspevok na ošatenie</t>
  </si>
  <si>
    <t>637014  637016</t>
  </si>
  <si>
    <t>Stravovanie, príspevok do SF</t>
  </si>
  <si>
    <t>Osvedčovanie listín a podpisov</t>
  </si>
  <si>
    <t xml:space="preserve">01 116 </t>
  </si>
  <si>
    <t>Evidencia obyvateľstva</t>
  </si>
  <si>
    <t>Ostatné služby poskytované pre občanov a podnikateľov</t>
  </si>
  <si>
    <t>Tlačivá</t>
  </si>
  <si>
    <t>4.3.</t>
  </si>
  <si>
    <t>4.4.</t>
  </si>
  <si>
    <t>Verejné WC</t>
  </si>
  <si>
    <t>06 200</t>
  </si>
  <si>
    <t>633006</t>
  </si>
  <si>
    <t>Všeobecný materiál</t>
  </si>
  <si>
    <t>635006</t>
  </si>
  <si>
    <t>Údržba a opravy WC</t>
  </si>
  <si>
    <t>4.5.</t>
  </si>
  <si>
    <t>Trhovisko</t>
  </si>
  <si>
    <t>06200</t>
  </si>
  <si>
    <t>636 , 717001</t>
  </si>
  <si>
    <t xml:space="preserve">Nová tržnica na ul. Nadražnej - PD, nájomná zmluva, výstavba, WC </t>
  </si>
  <si>
    <t>4.6.</t>
  </si>
  <si>
    <t>Mestský rozhlas</t>
  </si>
  <si>
    <t>08 300</t>
  </si>
  <si>
    <t>MPS - Nákup reproduktorov</t>
  </si>
  <si>
    <t>MPS -Údržba MR</t>
  </si>
  <si>
    <t>08300</t>
  </si>
  <si>
    <t>PROGRAM 5:     Bezpečnosť a poriadok</t>
  </si>
  <si>
    <t>5.1.</t>
  </si>
  <si>
    <t>Verejný poriadok</t>
  </si>
  <si>
    <t>Povinný prídel do FS, stravné</t>
  </si>
  <si>
    <t>Strážna služba</t>
  </si>
  <si>
    <t>03 600</t>
  </si>
  <si>
    <t>5.2.</t>
  </si>
  <si>
    <t>5.3.</t>
  </si>
  <si>
    <t>Ochrana pred požiarmi</t>
  </si>
  <si>
    <t>03 200</t>
  </si>
  <si>
    <t>Telefónne poplatky</t>
  </si>
  <si>
    <t>Telekomin.technika (mobil)</t>
  </si>
  <si>
    <t>Výzbroj pre hasičov</t>
  </si>
  <si>
    <t>Reprezentačné (strava občerstvenie)</t>
  </si>
  <si>
    <t>Palivo, mazivá, oelje, špeciálne kvapaliny</t>
  </si>
  <si>
    <t xml:space="preserve">03 200 </t>
  </si>
  <si>
    <t>Servis a údržba vozidiel, STK</t>
  </si>
  <si>
    <t>Náhradné diely-motorové vozidlá</t>
  </si>
  <si>
    <t>Poistenie hasičov</t>
  </si>
  <si>
    <t>Príspevok na činnosť Dobrovoľnej požiar.org.</t>
  </si>
  <si>
    <t xml:space="preserve">Projekt cehraničnej spolupráce SR-PR </t>
  </si>
  <si>
    <t xml:space="preserve">Spoluúčasť pri financovaní - kúpa nákladného vozidla- projekt SR-PR </t>
  </si>
  <si>
    <t xml:space="preserve">Projekt cehraničnej spolupráce SR-ČR </t>
  </si>
  <si>
    <t>Spoluúčasť pri financovaní - kúpa nákladného vozidla- projekt  SR-ČR</t>
  </si>
  <si>
    <t>Verejné osvetlenie</t>
  </si>
  <si>
    <t>5.4.1.</t>
  </si>
  <si>
    <t>Správa a údržba verejného osvetlenia</t>
  </si>
  <si>
    <t>06 400</t>
  </si>
  <si>
    <t>Príspevok MPS - nákup materiálu-výbojky</t>
  </si>
  <si>
    <t>Príspevok MPS - Údržba VO</t>
  </si>
  <si>
    <t xml:space="preserve">06 400 </t>
  </si>
  <si>
    <t>5.5.</t>
  </si>
  <si>
    <t>Výstavba a rekonštrukcia verejného osvetlenia</t>
  </si>
  <si>
    <t xml:space="preserve">Rekonštrukcia VO - spoluúčasť- grantový systém </t>
  </si>
  <si>
    <t>5.6.</t>
  </si>
  <si>
    <t>Kamerový systém</t>
  </si>
  <si>
    <t>Finančné operácie:</t>
  </si>
  <si>
    <t>PROGRAM 6:  Odpadové hospodárstvo</t>
  </si>
  <si>
    <t>PROGRAM 6:     Odpadové hospodárstvo</t>
  </si>
  <si>
    <t>6.1.</t>
  </si>
  <si>
    <t>Zvoz, odvoz a zneškodňovanie odpadu</t>
  </si>
  <si>
    <t>05 100</t>
  </si>
  <si>
    <t>637016    637014</t>
  </si>
  <si>
    <t>Všeobecný mat.-nákup popolníc,nálepky na popol.</t>
  </si>
  <si>
    <t>Časopis - odpady</t>
  </si>
  <si>
    <t>Odvoz, uloženie a likvidácia odpadu</t>
  </si>
  <si>
    <t>Tlač kalendárov zvozu na odpad</t>
  </si>
  <si>
    <t xml:space="preserve">Dezinfekcia zberných  nádob </t>
  </si>
  <si>
    <t>Poplatky banky za vedenie účtu</t>
  </si>
  <si>
    <t>MPS-príspevok-nadobjemný odpad</t>
  </si>
  <si>
    <t xml:space="preserve">05 100 </t>
  </si>
  <si>
    <t>6.2.</t>
  </si>
  <si>
    <t>Recyklácia odpadu</t>
  </si>
  <si>
    <t>6.2.1.</t>
  </si>
  <si>
    <t>Zber separovaného odpadu</t>
  </si>
  <si>
    <t xml:space="preserve">Indentikácia separovaného odpadu </t>
  </si>
  <si>
    <t>05100</t>
  </si>
  <si>
    <t>Vývoz polopodzemných kontajnerov</t>
  </si>
  <si>
    <t xml:space="preserve">MPS-príspevok-separovaný zber - stredisko- zberový dvor </t>
  </si>
  <si>
    <t xml:space="preserve">TKO Semeteš- - odvoz separovaný zber  </t>
  </si>
  <si>
    <t>611,632, 641</t>
  </si>
  <si>
    <t xml:space="preserve">Zberový dvor  - prevádzka </t>
  </si>
  <si>
    <t>Výstavba  haly (dokončenie)</t>
  </si>
  <si>
    <t>Obecné kompostovisko</t>
  </si>
  <si>
    <t>6.2.2.</t>
  </si>
  <si>
    <t>Zber nebezpečného odpadu</t>
  </si>
  <si>
    <t>MPS - Zber a likvidácia nebezpečného odpadu</t>
  </si>
  <si>
    <t>6.3.</t>
  </si>
  <si>
    <t>6.3.1.</t>
  </si>
  <si>
    <t xml:space="preserve">Projekt </t>
  </si>
  <si>
    <t xml:space="preserve">ŽP - čisté mesto bez odpadov </t>
  </si>
  <si>
    <t xml:space="preserve">ŽP - čisté mesto bez odpadov  spoluúčasť pri financovaní </t>
  </si>
  <si>
    <t>PROGRAM 7:  Mestská infraštruktúra</t>
  </si>
  <si>
    <t>PROGRAM 7:     Miestne komunikácie</t>
  </si>
  <si>
    <t>7.1.</t>
  </si>
  <si>
    <t>Správa a údržba miestnych komunikácií a mostov</t>
  </si>
  <si>
    <t>04 513</t>
  </si>
  <si>
    <t>Údržba MK a chodníkov  - externý dodávateľ</t>
  </si>
  <si>
    <t xml:space="preserve">04 513 </t>
  </si>
  <si>
    <t>Príspevok MPS - letná údržba</t>
  </si>
  <si>
    <t>Príspevok MPS - zimná údržba</t>
  </si>
  <si>
    <t>Príspevok MPS - posypový materiál</t>
  </si>
  <si>
    <t>Príspevok MPS - údržba mesta v rámci ostatných činností</t>
  </si>
  <si>
    <t>7.2.</t>
  </si>
  <si>
    <t>Výstavba miestnych komunikácií</t>
  </si>
  <si>
    <t>637027</t>
  </si>
  <si>
    <t>716- 717</t>
  </si>
  <si>
    <t xml:space="preserve">Kruhová križovatka - Hlinené - chodníky a VO + (výškové vyrovnanie, prekládka podzemných vedení. </t>
  </si>
  <si>
    <t>04513</t>
  </si>
  <si>
    <t>716             717001</t>
  </si>
  <si>
    <t xml:space="preserve">Zachytné parkoviska na vstupoch do centra mesta - výstavba  </t>
  </si>
  <si>
    <t>7.3.</t>
  </si>
  <si>
    <t>Dopravné značenie</t>
  </si>
  <si>
    <t>Príspevok MPS - nákup dopravného značenia</t>
  </si>
  <si>
    <t>Príspevok MPS - údržba dopravného značenia</t>
  </si>
  <si>
    <t>Nákup dopravného značenia+montáž (výstavba)</t>
  </si>
  <si>
    <t xml:space="preserve">Montáž,demontáž nosičov a dopravné značky </t>
  </si>
  <si>
    <t>7.4.</t>
  </si>
  <si>
    <t>7.5.</t>
  </si>
  <si>
    <t>Projekt - fond  EÚ</t>
  </si>
  <si>
    <t xml:space="preserve">Regenerácia sídiel </t>
  </si>
  <si>
    <t xml:space="preserve">Regenerácia sídiel - spoluúčasť- grantový systém </t>
  </si>
  <si>
    <t>Splácanie úrokov</t>
  </si>
  <si>
    <t>7.3</t>
  </si>
  <si>
    <t xml:space="preserve">Výstavba miestnych komunikácií </t>
  </si>
  <si>
    <t>01 700</t>
  </si>
  <si>
    <t xml:space="preserve">Výstavba miestnych komukácií </t>
  </si>
  <si>
    <t xml:space="preserve">Splátka úveru ( MK, )    </t>
  </si>
  <si>
    <t>PROGRAM 8:  Vzdelávanie</t>
  </si>
  <si>
    <t>PROGRAM 8:     Vzdelávanie</t>
  </si>
  <si>
    <t>8.1.</t>
  </si>
  <si>
    <t>Materská škola</t>
  </si>
  <si>
    <t>09 111</t>
  </si>
  <si>
    <t>Poistné a odvody do poisťovní</t>
  </si>
  <si>
    <t>Tovary a služby</t>
  </si>
  <si>
    <t>Bežné transfery</t>
  </si>
  <si>
    <t>8.2.</t>
  </si>
  <si>
    <t xml:space="preserve">09 121 </t>
  </si>
  <si>
    <t>8.3.</t>
  </si>
  <si>
    <t>Vzdelávacie aktivity - voľno-časové</t>
  </si>
  <si>
    <t>8.3.1.</t>
  </si>
  <si>
    <t>Centrum voľného času</t>
  </si>
  <si>
    <t xml:space="preserve">09 502 </t>
  </si>
  <si>
    <t>09 502</t>
  </si>
  <si>
    <t>8.3.2.</t>
  </si>
  <si>
    <t>Školský klub detí</t>
  </si>
  <si>
    <t>09 120</t>
  </si>
  <si>
    <t>8.4.</t>
  </si>
  <si>
    <t>Základné umelecké vzdelávanie</t>
  </si>
  <si>
    <t xml:space="preserve">09 501 </t>
  </si>
  <si>
    <t>09 501</t>
  </si>
  <si>
    <t>8.5.</t>
  </si>
  <si>
    <t>Školské jedálne</t>
  </si>
  <si>
    <t>8.5.1.</t>
  </si>
  <si>
    <t>Školská jedáleň ZŠ Turzovka</t>
  </si>
  <si>
    <t>09 601</t>
  </si>
  <si>
    <t>8.5.2.</t>
  </si>
  <si>
    <t>Školská jedáleň pri MŠ Turzovka</t>
  </si>
  <si>
    <t xml:space="preserve">09 601 </t>
  </si>
  <si>
    <t>8.6.</t>
  </si>
  <si>
    <t>Školský úrad</t>
  </si>
  <si>
    <t>Povinný prídel do FS, stravovanie</t>
  </si>
  <si>
    <t>09 802</t>
  </si>
  <si>
    <t>8.7.</t>
  </si>
  <si>
    <t>Neštátne školstvo</t>
  </si>
  <si>
    <t>09 606</t>
  </si>
  <si>
    <t>Slov.provincia Kongregácie sestier sv. Cyrila Turzovka</t>
  </si>
  <si>
    <t>8.9.</t>
  </si>
  <si>
    <t>Ostatné služby v oblasti školstva</t>
  </si>
  <si>
    <t>PROGRAM 9:  Kultúra</t>
  </si>
  <si>
    <t>PROGRAM 9:     Kultúra</t>
  </si>
  <si>
    <t>9.1.</t>
  </si>
  <si>
    <t>Podpora kultúrnych a spoločenských aktivít</t>
  </si>
  <si>
    <t>08 209</t>
  </si>
  <si>
    <t>Transfér na prevádzku KaSS</t>
  </si>
  <si>
    <t>9.2.</t>
  </si>
  <si>
    <t>Mestská knižnica</t>
  </si>
  <si>
    <t>08 205</t>
  </si>
  <si>
    <t>Transfér na prevádzku Mestskej knižnice</t>
  </si>
  <si>
    <t>9.3.</t>
  </si>
  <si>
    <t>Kultúra v meste (nadregionálne podujatia)</t>
  </si>
  <si>
    <t>9.3.1.</t>
  </si>
  <si>
    <t>633006 -633016</t>
  </si>
  <si>
    <t>08209</t>
  </si>
  <si>
    <t xml:space="preserve">Prenájom priestorov a zariadení </t>
  </si>
  <si>
    <t>637003 -637004</t>
  </si>
  <si>
    <t>Beskydské slávnosti - propagácia, všeobecné služby</t>
  </si>
  <si>
    <t>Beskydské slávnosti - poplatky SOZA</t>
  </si>
  <si>
    <t>Beskydské slávnosti - odmeny za práce na základe dohôd</t>
  </si>
  <si>
    <t>9.3.2.</t>
  </si>
  <si>
    <t>Technické zázemie pre kultúru v meste</t>
  </si>
  <si>
    <t>Amfiteáter-elektrická energia</t>
  </si>
  <si>
    <t>Vianočná výzdoba  - nákup  +  ohňostroj</t>
  </si>
  <si>
    <t xml:space="preserve">Poplatok SOZA - MR </t>
  </si>
  <si>
    <t>Vianočná výzdoba - príspevok MPS</t>
  </si>
  <si>
    <t>28 209</t>
  </si>
  <si>
    <t>9.4.</t>
  </si>
  <si>
    <t>Príspevky na kultúrne a spoločenské aktivity</t>
  </si>
  <si>
    <t>08 600</t>
  </si>
  <si>
    <t>Ostatné kultúrne akcie</t>
  </si>
  <si>
    <t>Spolok priateľov Turzovky-rezbársky plener</t>
  </si>
  <si>
    <t xml:space="preserve">Spolok priateľov Tka-rezbarský plener - vydanie publikácie Turzovka - Krížom Krážom   </t>
  </si>
  <si>
    <t xml:space="preserve">Hudobná skupina - Some King of Nothing Turzovka   </t>
  </si>
  <si>
    <t>PROGRAM 10:  Šport</t>
  </si>
  <si>
    <t>PROGRAM 10:     Šport</t>
  </si>
  <si>
    <t>10.1.</t>
  </si>
  <si>
    <t>Podpora športových aktivít</t>
  </si>
  <si>
    <t>08 100</t>
  </si>
  <si>
    <t>642002</t>
  </si>
  <si>
    <t>Kysucký maratón</t>
  </si>
  <si>
    <t>Veteranclub</t>
  </si>
  <si>
    <t>Cykloklub</t>
  </si>
  <si>
    <t>Enduro Team Turzovka</t>
  </si>
  <si>
    <t>Pavol Kováčik - stolný futbal</t>
  </si>
  <si>
    <t>08100</t>
  </si>
  <si>
    <t xml:space="preserve">Ostatné športové akcie </t>
  </si>
  <si>
    <t>MLMF Turzovka</t>
  </si>
  <si>
    <t>10.2.</t>
  </si>
  <si>
    <t>637016</t>
  </si>
  <si>
    <t>637014</t>
  </si>
  <si>
    <t>632001</t>
  </si>
  <si>
    <t>Spotreba elektrickej energie</t>
  </si>
  <si>
    <t>632002</t>
  </si>
  <si>
    <t>Spotreba vodného a stočného</t>
  </si>
  <si>
    <t>632004</t>
  </si>
  <si>
    <t xml:space="preserve">Telefonné poplatky </t>
  </si>
  <si>
    <t>10.3.</t>
  </si>
  <si>
    <t xml:space="preserve">Šport v meste </t>
  </si>
  <si>
    <t xml:space="preserve">Všeobecný materiál </t>
  </si>
  <si>
    <t>642001</t>
  </si>
  <si>
    <t>Transfér na činnosť-futbal.klub Turzovka</t>
  </si>
  <si>
    <t>637004</t>
  </si>
  <si>
    <t xml:space="preserve">Správa Bicros </t>
  </si>
  <si>
    <t>642015</t>
  </si>
  <si>
    <t>Stavebná príprava pre ostatné športové zariadenia</t>
  </si>
  <si>
    <t>PROGRAM 11:  Prostredie pre život</t>
  </si>
  <si>
    <t>PROGRAM 11:     Prostredie pre život</t>
  </si>
  <si>
    <t>11.1.</t>
  </si>
  <si>
    <t>Mestské služby</t>
  </si>
  <si>
    <t>04 120</t>
  </si>
  <si>
    <t>633006- 633010</t>
  </si>
  <si>
    <t>610-620</t>
  </si>
  <si>
    <t>11.2.</t>
  </si>
  <si>
    <t>Správa a údržba verejných priestranstiev</t>
  </si>
  <si>
    <t>11.3.</t>
  </si>
  <si>
    <t>Správa a údržba verejnej zelene</t>
  </si>
  <si>
    <t>633006       635006</t>
  </si>
  <si>
    <t xml:space="preserve">Vodné + zrážková voda CMZ (námestie) </t>
  </si>
  <si>
    <t>Príspevok MPS - kosenie,hrabanie,orezávanie konárov,výrub</t>
  </si>
  <si>
    <t>11.4.</t>
  </si>
  <si>
    <t>Detské ihriská na verejných priestranstvách</t>
  </si>
  <si>
    <t>633006   641001</t>
  </si>
  <si>
    <t>Príspevok MPS - pieskoviská, detské ihriská</t>
  </si>
  <si>
    <t>11.5.</t>
  </si>
  <si>
    <t>Vodohospodárske objekty</t>
  </si>
  <si>
    <t>06 300</t>
  </si>
  <si>
    <t>Všeobecný materiál (hadice a pod.)</t>
  </si>
  <si>
    <t>633006  635006</t>
  </si>
  <si>
    <t xml:space="preserve">Materiál a údržba fontány </t>
  </si>
  <si>
    <t xml:space="preserve">Drobná údržba studni, kanalizácií a vodovodov v správe mesta </t>
  </si>
  <si>
    <t>11.6.</t>
  </si>
  <si>
    <t>Cintorínske a pohrebné služby</t>
  </si>
  <si>
    <t>08 400</t>
  </si>
  <si>
    <t xml:space="preserve">Elektrická energia </t>
  </si>
  <si>
    <t xml:space="preserve">Vodné a stočné </t>
  </si>
  <si>
    <t>Údržba - Dom smútku, cintorín</t>
  </si>
  <si>
    <t>PROGRAM 12:  Bývanie</t>
  </si>
  <si>
    <t xml:space="preserve">           </t>
  </si>
  <si>
    <t>PROGRAM 12:     Bývanie</t>
  </si>
  <si>
    <t>12.1.</t>
  </si>
  <si>
    <t>Bytová problematika</t>
  </si>
  <si>
    <t>06 100</t>
  </si>
  <si>
    <t>Byty nižšieho štandardu  (+ nocľaharné - Teheľňa)</t>
  </si>
  <si>
    <t>12.2.</t>
  </si>
  <si>
    <t xml:space="preserve">Elektrická energia - byty nižšieho štandardu </t>
  </si>
  <si>
    <t xml:space="preserve">Vodné, stočné - byty nižšieho štandardu </t>
  </si>
  <si>
    <t xml:space="preserve">Úroky z úveru ŠFRB (25 bytov)  </t>
  </si>
  <si>
    <t xml:space="preserve">Úroky z úveru ŠFRB (6bytov)         </t>
  </si>
  <si>
    <t xml:space="preserve">Úroky z úveru (municipálny úver)      </t>
  </si>
  <si>
    <t xml:space="preserve">Splátka úveru ŠFRB (6 bytov) </t>
  </si>
  <si>
    <t xml:space="preserve">Splátka úveru (municip.úver)    </t>
  </si>
  <si>
    <t>PROGRAM 13:  Sociálne služby</t>
  </si>
  <si>
    <t>PROGRAM 13:     Sociálne služby</t>
  </si>
  <si>
    <t>13.1.</t>
  </si>
  <si>
    <t>Poskytovanie sociálnej služby občanovi v nepriaznivej sociálnej situácii</t>
  </si>
  <si>
    <t>611-637</t>
  </si>
  <si>
    <t>Stravné pracovnika (posúdkar )</t>
  </si>
  <si>
    <t xml:space="preserve">Poplatok za posúdenie odkázanosti na sociálnu službu  - DD - všeobecný lekár </t>
  </si>
  <si>
    <t xml:space="preserve">Poplatky banke </t>
  </si>
  <si>
    <t>Stravovanie</t>
  </si>
  <si>
    <t>Terénni pracovníci na dohodu (odľahčovacia služba)</t>
  </si>
  <si>
    <t xml:space="preserve">Prevádzka-nocľaháreň, vybavenie </t>
  </si>
  <si>
    <t>Prepravná služba</t>
  </si>
  <si>
    <t>Opatrovateľská služba</t>
  </si>
  <si>
    <t>Posúdkový lekár</t>
  </si>
  <si>
    <t xml:space="preserve">Spoluúčasť pri financovaní výstavby sociálnych služieb - dom seniorov </t>
  </si>
  <si>
    <t>13.2.</t>
  </si>
  <si>
    <t>Ďalšie činnosti - stravovanie</t>
  </si>
  <si>
    <t>10 202</t>
  </si>
  <si>
    <t>611-642026</t>
  </si>
  <si>
    <t>13.3.</t>
  </si>
  <si>
    <t>Sociálnoprávna ochrana</t>
  </si>
  <si>
    <t>10 400</t>
  </si>
  <si>
    <t>Sociálno-právna ochrana detí</t>
  </si>
  <si>
    <t>13.4.</t>
  </si>
  <si>
    <t>Vykonávanie opatrení na predchádzanie vzniku krízových situácií v rodine a na obmedzenie a odstraňovanie negatívnych vplyvov v rodine</t>
  </si>
  <si>
    <t>Elektrická energia + kúrenie NDC - DUHA</t>
  </si>
  <si>
    <t>Vodné a stočne  NDC -  DUHA</t>
  </si>
  <si>
    <t>Telefónne poplatky - DÚHA</t>
  </si>
  <si>
    <t>Internet - DUHA</t>
  </si>
  <si>
    <t xml:space="preserve">Materiál a náradie použité na drobnú údržbu </t>
  </si>
  <si>
    <t>Všeobecný materiál (kancelarské potreby,  tonery, čistiace prostriedky a hygienické potreby a pod).</t>
  </si>
  <si>
    <t xml:space="preserve">Všeobecné služby indé nešpecifikované </t>
  </si>
  <si>
    <t xml:space="preserve">Stravné pracovníka NDC </t>
  </si>
  <si>
    <t>13.5.</t>
  </si>
  <si>
    <t>Jednorazová dávka sociálnej pomoci</t>
  </si>
  <si>
    <t xml:space="preserve">Okamžitá pomoc  občanov v  hmotnej núdzi (rodiny s deťmi, starí a osamelí občania) </t>
  </si>
  <si>
    <t>13.6.</t>
  </si>
  <si>
    <t>Príspevok pre novonarodené deti</t>
  </si>
  <si>
    <t>Rastúca populácia v meste (narodenie dieťaťa -občian.zálež.)</t>
  </si>
  <si>
    <t>13.7.</t>
  </si>
  <si>
    <t>Príspevok na pohreb - sociálne prípady</t>
  </si>
  <si>
    <t>13.8.</t>
  </si>
  <si>
    <t xml:space="preserve">Denné centrum - seniori </t>
  </si>
  <si>
    <t>10 700</t>
  </si>
  <si>
    <t>Transfér na činnosť - aktívni a angažovaní seniori.</t>
  </si>
  <si>
    <t>13.9.</t>
  </si>
  <si>
    <t>Sociálna výpomoc žiakom</t>
  </si>
  <si>
    <t>ÚPSVaR-príspevok na stravovanie (hmot.núdza)</t>
  </si>
  <si>
    <t>ÚPSVaR-príspevok na škols.potr. (hmot.núdza)</t>
  </si>
  <si>
    <t>13.10.</t>
  </si>
  <si>
    <t>Osobitný príjemca</t>
  </si>
  <si>
    <t>13.11</t>
  </si>
  <si>
    <t>PROGRAM 14:  Administratíva</t>
  </si>
  <si>
    <t>PROGRAM 14:     Administratíva</t>
  </si>
  <si>
    <t>14.1.</t>
  </si>
  <si>
    <t>Administratíva - správa mesta</t>
  </si>
  <si>
    <t>Vodné, stočné - budova MsÚ</t>
  </si>
  <si>
    <t>Telefón, fax</t>
  </si>
  <si>
    <t>Poštové služby</t>
  </si>
  <si>
    <t>Internet</t>
  </si>
  <si>
    <t>Kancelárské potreby a materiál</t>
  </si>
  <si>
    <t>Papier</t>
  </si>
  <si>
    <t>Štátne a miestne znaky</t>
  </si>
  <si>
    <t>Ostatný všeobecný materiál</t>
  </si>
  <si>
    <t>Všeobecné služby inde nešpecifikované</t>
  </si>
  <si>
    <t>Zdravotná pracovná služba</t>
  </si>
  <si>
    <t>Poplatky banky (za vedenie účtu, daň z úrokov, term.vklad)</t>
  </si>
  <si>
    <t>Úrazové poistenie z dôhod o vykonaní prác</t>
  </si>
  <si>
    <t>01116</t>
  </si>
  <si>
    <t>Konces.poplatky-rozhlas, televízia</t>
  </si>
  <si>
    <t>Odmeny pracovníkov z mimopracovného pomeru</t>
  </si>
  <si>
    <t>Sumarizácia výdavkov za jednotlivé programy</t>
  </si>
  <si>
    <t>PROGRAM 10:   Šport</t>
  </si>
  <si>
    <t>PROGRAM 11:    Prostredie pre život</t>
  </si>
  <si>
    <t>PROGRAM 12:    Bývanie</t>
  </si>
  <si>
    <t>PROGRAM 13:    Sociálne služby</t>
  </si>
  <si>
    <t>PROGRAM 14:    Administratíva</t>
  </si>
  <si>
    <t>Spolu za všetky programy</t>
  </si>
  <si>
    <t>5.</t>
  </si>
  <si>
    <t xml:space="preserve">Bezpečnost  a poriadok </t>
  </si>
  <si>
    <t>7.</t>
  </si>
  <si>
    <t>Miestne komunikácie</t>
  </si>
  <si>
    <t>Objem rozpočtu celkom</t>
  </si>
  <si>
    <t xml:space="preserve">Schválil  :  Miroslav Rejda </t>
  </si>
  <si>
    <t>PROGRAM 1:  Plánovanie, manažment a kontrola</t>
  </si>
  <si>
    <t>1.1.</t>
  </si>
  <si>
    <t>Činnosť volených riadiacich orgánov mesta</t>
  </si>
  <si>
    <t>637009</t>
  </si>
  <si>
    <t>Náhrada refundácie miezd poslancov</t>
  </si>
  <si>
    <t>633016</t>
  </si>
  <si>
    <t xml:space="preserve">Reprezentačné poslancov </t>
  </si>
  <si>
    <t>637026</t>
  </si>
  <si>
    <t>01.116</t>
  </si>
  <si>
    <t>631001, 631002</t>
  </si>
  <si>
    <t>Tuzemské a zahraničné cestovné, stravné, ubytovanie</t>
  </si>
  <si>
    <t>1.2.</t>
  </si>
  <si>
    <t>Výkonný manažment mesta</t>
  </si>
  <si>
    <t>Stravné pracovníkov</t>
  </si>
  <si>
    <t>631001  631002</t>
  </si>
  <si>
    <t>Tuzemské cestovné, stravné, ubytovanie</t>
  </si>
  <si>
    <t>633009</t>
  </si>
  <si>
    <t>Reprezentačné</t>
  </si>
  <si>
    <t>1.3.</t>
  </si>
  <si>
    <t>Finančný manažment mesta</t>
  </si>
  <si>
    <t xml:space="preserve">Stravné pracovníkov </t>
  </si>
  <si>
    <t>631001</t>
  </si>
  <si>
    <t>Kancelárske potreby a tlačivá</t>
  </si>
  <si>
    <t>1.4.</t>
  </si>
  <si>
    <t>Členstvo v samosprávnych organizáciách a združeniach</t>
  </si>
  <si>
    <t>642006</t>
  </si>
  <si>
    <t>ZMOS-členský príspevok</t>
  </si>
  <si>
    <t>ZMOK-členský príspevok</t>
  </si>
  <si>
    <t>Euroregión - členský príspevok</t>
  </si>
  <si>
    <t>Mikroregión - členský príspevok</t>
  </si>
  <si>
    <t>Regionálne vzdelávacie centrum-členský prísp.</t>
  </si>
  <si>
    <t>Združenie hlavných kontrolórov - členský prísp.</t>
  </si>
  <si>
    <t>Asociácia prednostov APÚMS - členský prísp.</t>
  </si>
  <si>
    <t>LOTOS - členský príspevok</t>
  </si>
  <si>
    <t>1.5.</t>
  </si>
  <si>
    <t>Plánovanie</t>
  </si>
  <si>
    <t>637001</t>
  </si>
  <si>
    <t>Školenia, kurzy, semináre, porady, konferencie</t>
  </si>
  <si>
    <t>637023</t>
  </si>
  <si>
    <t>Kolkové známky</t>
  </si>
  <si>
    <t>637005</t>
  </si>
  <si>
    <t>Projektová dokumentácia</t>
  </si>
  <si>
    <t>642009</t>
  </si>
  <si>
    <t>Spracovanie projektov-zmluva s firmou</t>
  </si>
  <si>
    <t>Spoluúčasť pri financovaní grantov a dotácií, fondov EÚ</t>
  </si>
  <si>
    <t>Geometrické plány, posudky a odborné vyjadrenia</t>
  </si>
  <si>
    <t>642 015</t>
  </si>
  <si>
    <t>711 005</t>
  </si>
  <si>
    <t>1.6.</t>
  </si>
  <si>
    <t>Kontrola</t>
  </si>
  <si>
    <t>1.6.1.</t>
  </si>
  <si>
    <t>Vnútorná kontrola</t>
  </si>
  <si>
    <t>1.6.2.</t>
  </si>
  <si>
    <t>Audit</t>
  </si>
  <si>
    <t>Audítorské služby</t>
  </si>
  <si>
    <t>PROGRAM 2:  Propagácia a marketing</t>
  </si>
  <si>
    <t>2.1.</t>
  </si>
  <si>
    <t>Propagácia a prezentácia mesta</t>
  </si>
  <si>
    <t>2.1.1.</t>
  </si>
  <si>
    <t>Propagácia, reklama a inzercia</t>
  </si>
  <si>
    <t>2.1.2.</t>
  </si>
  <si>
    <t>2</t>
  </si>
  <si>
    <t>Medzinárodné informačné centrum</t>
  </si>
  <si>
    <t>Stravné pracovníka</t>
  </si>
  <si>
    <t>Kancelárske potreby a materiál (tonery)</t>
  </si>
  <si>
    <t>635004</t>
  </si>
  <si>
    <t>636002</t>
  </si>
  <si>
    <t>2.2.</t>
  </si>
  <si>
    <t>Mediálna informovanosť občanov mesta</t>
  </si>
  <si>
    <t>Internetové služby</t>
  </si>
  <si>
    <t>Spravodajca mesta</t>
  </si>
  <si>
    <t>Nemocenské dávky (10 dní)</t>
  </si>
  <si>
    <t>2.3.</t>
  </si>
  <si>
    <t>Informačno-orientačný systém mesta</t>
  </si>
  <si>
    <t>04 510</t>
  </si>
  <si>
    <t>Vyhotovanie a osadenie informačných tabúľ</t>
  </si>
  <si>
    <t>717001</t>
  </si>
  <si>
    <t xml:space="preserve">Mestský informačno - orientačný systém </t>
  </si>
  <si>
    <t>2.4.</t>
  </si>
  <si>
    <t>Partnerské mestá</t>
  </si>
  <si>
    <t>631002 633016</t>
  </si>
  <si>
    <t xml:space="preserve">Zahraničné cestovné, stravné a ubytovanie, reprezentačne </t>
  </si>
  <si>
    <t>Kronika mesta</t>
  </si>
  <si>
    <t>Odmena za vedenie kroniky</t>
  </si>
  <si>
    <t>PROGRAM 3:  Interné služby mesta</t>
  </si>
  <si>
    <t>3.1.</t>
  </si>
  <si>
    <t>Právne služby pre mesto</t>
  </si>
  <si>
    <t>Advokátske a právne služby</t>
  </si>
  <si>
    <t>Exekučné služby</t>
  </si>
  <si>
    <t>Autobusové nástupište - náhrada škody</t>
  </si>
  <si>
    <t>3.2.</t>
  </si>
  <si>
    <t>Zabezpečovanie úkonov spojených s voľbami</t>
  </si>
  <si>
    <t>3.3.</t>
  </si>
  <si>
    <t>Hospodárska správa a údržba majetku mesta</t>
  </si>
  <si>
    <t xml:space="preserve">Interierové vybavenie </t>
  </si>
  <si>
    <t>Čistiace prostriedky</t>
  </si>
  <si>
    <t xml:space="preserve">Hasiace prístroje </t>
  </si>
  <si>
    <t xml:space="preserve">Opravy a údržba - budova MsÚ  </t>
  </si>
  <si>
    <t>Opravy a údržba - prenajaté priestory</t>
  </si>
  <si>
    <t>Poštový priečinok</t>
  </si>
  <si>
    <t>Revízie a kontroly</t>
  </si>
  <si>
    <t>Čistenie a pranie</t>
  </si>
  <si>
    <t>Poradenské služby v oblasti PO a BOZP</t>
  </si>
  <si>
    <t>Poistenie budov  a stavieb</t>
  </si>
  <si>
    <t>Nákup nábytku</t>
  </si>
  <si>
    <t xml:space="preserve">01 116  </t>
  </si>
  <si>
    <t xml:space="preserve">Intereg - Oprava a údržba  KaSS (pod javiskom)- PD, </t>
  </si>
  <si>
    <t xml:space="preserve">Výstavba garáže za budovou MsÚ na pracovné stroje a náradie </t>
  </si>
  <si>
    <t>3.4.</t>
  </si>
  <si>
    <t>Vzdelávanie zamestnancov mesta</t>
  </si>
  <si>
    <t>3.5.</t>
  </si>
  <si>
    <t>Správa počítačovej siete</t>
  </si>
  <si>
    <t>Tonery, cartrige a iný spotreb. Materiál</t>
  </si>
  <si>
    <t>Údržba výpočt.techniky+software-aktualizácia</t>
  </si>
  <si>
    <t>Údržba kancel.strojov a zariad.-kopírky,tlačiar.</t>
  </si>
  <si>
    <t>Prenájom výpočt.techniky-kopírka-klient.centr.</t>
  </si>
  <si>
    <t>Vybudovanie konštrukcie pre umiestnenie infokiosku a reklamných tabúľ</t>
  </si>
  <si>
    <t>3.6.</t>
  </si>
  <si>
    <t>Doprava</t>
  </si>
  <si>
    <t>Palivo, mazivá, oleje, špeciálne kvapaliny</t>
  </si>
  <si>
    <t>Servis, údržba, opravy a výdavky s tým spojené</t>
  </si>
  <si>
    <t>Zmluvné poistenie (vozidiel MPS, MHZ, MsÚ)</t>
  </si>
  <si>
    <t>Havarijné poistenie</t>
  </si>
  <si>
    <t>Karty, známky, parkovné</t>
  </si>
  <si>
    <t>Cestná daň</t>
  </si>
  <si>
    <t>3.7.</t>
  </si>
  <si>
    <t>Projekt  podaný na fond  EÚ</t>
  </si>
  <si>
    <t xml:space="preserve">Nákup infokiosky </t>
  </si>
  <si>
    <t xml:space="preserve">Infokiosky - spoluúčasť- grantový systém </t>
  </si>
  <si>
    <t>Návrh  rozpočtu na rok 2011</t>
  </si>
  <si>
    <t xml:space="preserve">Návrh programového rozpočtu  na rok  2011 </t>
  </si>
  <si>
    <t>Návrh programového rozpočtu na rok 2011</t>
  </si>
  <si>
    <t>Návrh rozpočtu na rok 2011</t>
  </si>
  <si>
    <t xml:space="preserve">Návrh programového rozpočtu na rok  2011 </t>
  </si>
  <si>
    <t>Návrh na rozpočtu na rok 2011</t>
  </si>
  <si>
    <t>Návrh programového rozpočtu na  rok 2011</t>
  </si>
  <si>
    <t>Návrh rozpočtu na rok  2011</t>
  </si>
  <si>
    <t xml:space="preserve">Návrh programového rozpočtu na rok 2011 </t>
  </si>
  <si>
    <t xml:space="preserve">Splátka úveru ŠFRB  (25bytov)  </t>
  </si>
  <si>
    <t xml:space="preserve">Správa a evidencia bytov a nebytových priestorov v správe mesta </t>
  </si>
  <si>
    <t xml:space="preserve">03 600 </t>
  </si>
  <si>
    <t xml:space="preserve">Mestská policia  </t>
  </si>
  <si>
    <t xml:space="preserve">Prevadzkové stroje, prístroje, zariadenia, naradie  pre vlastnú potrebu </t>
  </si>
  <si>
    <t xml:space="preserve">Príspevok MPS - údržba - natery  lavičiek a košov  v meste </t>
  </si>
  <si>
    <t xml:space="preserve">Podnikateľský inkubator - projekt </t>
  </si>
  <si>
    <t>Plávareň (vonkajšie kúpalisko) - výkup pozemkov SEVAK</t>
  </si>
  <si>
    <t>Plávareň (vonkajšie kúpalisko) - štúdia</t>
  </si>
  <si>
    <t xml:space="preserve">Separovaný odpad etikety </t>
  </si>
  <si>
    <t xml:space="preserve">Bežné výdavky  </t>
  </si>
  <si>
    <t xml:space="preserve">Kapitalové výdavky </t>
  </si>
  <si>
    <t>Návrh  rozpočtu rok 2011</t>
  </si>
  <si>
    <t>Návrh  rozpočtu  rok 2011</t>
  </si>
  <si>
    <t>Návrh rozpočtu  rok 2011</t>
  </si>
  <si>
    <t xml:space="preserve">Bežné výdavky </t>
  </si>
  <si>
    <t xml:space="preserve">Bežné výdavky   </t>
  </si>
  <si>
    <t xml:space="preserve">Kapitálové výdavky </t>
  </si>
  <si>
    <t xml:space="preserve">Predajné stanky - údržba </t>
  </si>
  <si>
    <t xml:space="preserve">Komplexná oprava verejného rozhlasu </t>
  </si>
  <si>
    <t xml:space="preserve">Služobné vozidlo  pre Mestskú policiu - leasing </t>
  </si>
  <si>
    <t xml:space="preserve">Mestská policia </t>
  </si>
  <si>
    <t xml:space="preserve">ekonomická klasifikácia </t>
  </si>
  <si>
    <t>4.3.1.</t>
  </si>
  <si>
    <t>4.3.2.</t>
  </si>
  <si>
    <t>4.3.3.</t>
  </si>
  <si>
    <t>4.3.4.</t>
  </si>
  <si>
    <t>4.7.</t>
  </si>
  <si>
    <t>ekonomická klasifikáca</t>
  </si>
  <si>
    <t xml:space="preserve">Výstavba chodnika ulica Štefániková </t>
  </si>
  <si>
    <t>Úroky z úveru  MK</t>
  </si>
  <si>
    <t>Preventívne lekárske prehliadky</t>
  </si>
  <si>
    <t>Odmena-predseda +  členovia MHZ</t>
  </si>
  <si>
    <t>Preložka VO - Vŕšok (Vyšinský D.)</t>
  </si>
  <si>
    <t xml:space="preserve">Výstavba a miest obcí </t>
  </si>
  <si>
    <t>Odmeny poslancov MsZ, predsedov a členov komisií, predsedov a členov  VMČ</t>
  </si>
  <si>
    <t>614</t>
  </si>
  <si>
    <t xml:space="preserve">Rekonštrukcia + opravy  MK  </t>
  </si>
  <si>
    <t xml:space="preserve">Interné služby mesta - Doprava </t>
  </si>
  <si>
    <t xml:space="preserve">Havarijný stav MŠ Turzovka </t>
  </si>
  <si>
    <t xml:space="preserve">Mzdy, príplatky, </t>
  </si>
  <si>
    <t>Mzdy, príplatky,  odvody do poisťovní</t>
  </si>
  <si>
    <t>Mzdy,  odmeny, odvody do poisťovní</t>
  </si>
  <si>
    <t>Mzdy, príplatky, odvody do poisťovní</t>
  </si>
  <si>
    <t>3.</t>
  </si>
  <si>
    <t xml:space="preserve">Interné služby mesta </t>
  </si>
  <si>
    <t>Výstavba CMZ  - (Nádražná - chodníky, parkovisko, obrubníky)</t>
  </si>
  <si>
    <t xml:space="preserve">Rozšírenie VO - Závodie </t>
  </si>
  <si>
    <t xml:space="preserve">Rozšírenie VO Turkov do Valčuhov </t>
  </si>
  <si>
    <t xml:space="preserve">Rekonštrukcia VO - projekt </t>
  </si>
  <si>
    <t>Výstroj - pracovné odevy, obuv a pracovné pomôcky</t>
  </si>
  <si>
    <t>Stavebný úrad (územné rozhodovanie a stavebný poriadok, životné prostredie )</t>
  </si>
  <si>
    <t xml:space="preserve">Odmena-preventivár </t>
  </si>
  <si>
    <t xml:space="preserve">Náklady na absolvovanie kurzu odbornej spôsobilosti </t>
  </si>
  <si>
    <t>Výzbroj  (služobná zbraň, maják, polep vozidla)</t>
  </si>
  <si>
    <t xml:space="preserve">Cestovné náhrady - kurz odbornej spôsobilsosti </t>
  </si>
  <si>
    <t xml:space="preserve">Zmluvné poistenie </t>
  </si>
  <si>
    <t xml:space="preserve">Ostatné činnosti </t>
  </si>
  <si>
    <t xml:space="preserve">Mestský hasičský zbor </t>
  </si>
  <si>
    <t xml:space="preserve">Nájomné </t>
  </si>
  <si>
    <t xml:space="preserve">Reprezentačné (primátor, zástupca)  </t>
  </si>
  <si>
    <t>Doplnky k vozidlu (zimné pneumatiky, lekarnička, zástery, vanička do kufra a pod.</t>
  </si>
  <si>
    <t xml:space="preserve">Pneumatiky na vozidla v správe mesta  Berlingo </t>
  </si>
  <si>
    <t xml:space="preserve">Spracovateľský poplatok za uzatvorenie zmluvy </t>
  </si>
  <si>
    <t xml:space="preserve">Základná škola </t>
  </si>
  <si>
    <t xml:space="preserve">Vodorovné dopravné značenie + parkovisk </t>
  </si>
  <si>
    <t>Projekt - dopravné značenie</t>
  </si>
  <si>
    <t>0 116</t>
  </si>
  <si>
    <t xml:space="preserve">Daň z príjmov PO </t>
  </si>
  <si>
    <t>Návrh  rozpočtu na rok  2011</t>
  </si>
  <si>
    <t>Návrh rozpočtu  na rok 2011</t>
  </si>
  <si>
    <t>634003, 653001, 637035</t>
  </si>
  <si>
    <t>Prenájom pozemku pod umiestnenie VOK</t>
  </si>
  <si>
    <t xml:space="preserve">Tvorba SF-koordinátor        </t>
  </si>
  <si>
    <t xml:space="preserve">Mzdy, prípl., odmeny, odvody do poisťovní-koordinátor </t>
  </si>
  <si>
    <t xml:space="preserve">Hudobná skupina - MAD FREQUENCY - Rudolf Zajac Stred a Marian David  </t>
  </si>
  <si>
    <t xml:space="preserve">Stravné pracovníka </t>
  </si>
  <si>
    <t xml:space="preserve">Odchod do dôchodku </t>
  </si>
  <si>
    <t>Rekonštrukcia časti budovy MsÚ - bezbarierový vstup  (vybudovanie výťahu -ÚPSVaR  - projekt )</t>
  </si>
  <si>
    <t>634002, 633006</t>
  </si>
  <si>
    <t>Výzbroj - drobné ochranné pomôcky</t>
  </si>
  <si>
    <t xml:space="preserve">Život. Jubileum    50 rokov </t>
  </si>
  <si>
    <t xml:space="preserve">Živodné jubileum  50 rokov </t>
  </si>
  <si>
    <t>713</t>
  </si>
  <si>
    <t xml:space="preserve"> </t>
  </si>
  <si>
    <t xml:space="preserve">Regionálna zamestnanosť - ÚPSVaR - mzdy+odvody + spoluúčasť  mesta </t>
  </si>
  <si>
    <t>633010, 637012, 637014</t>
  </si>
  <si>
    <t>Prac.náradie a materiál -  aktivační ÚPSVaR</t>
  </si>
  <si>
    <t xml:space="preserve">Prac.náradie a materiál  z prost. mesta </t>
  </si>
  <si>
    <t>Sociálny pracovník - hmotná núdza  -mzdy+odvody ( 4 hod.)</t>
  </si>
  <si>
    <t>Soc. pracovník  - mzdy+odvody</t>
  </si>
  <si>
    <t xml:space="preserve">Jubilant 50 rokov </t>
  </si>
  <si>
    <t xml:space="preserve">v eurách </t>
  </si>
  <si>
    <t xml:space="preserve">Tlačíva a kníhy (jazd, evidencia zbraní  a pod. </t>
  </si>
  <si>
    <t>ekonomická</t>
  </si>
  <si>
    <t>633006,      634002 Doplnkové vybavenie nového vozidla   3000</t>
  </si>
  <si>
    <t xml:space="preserve">Doplnkové vybavenie vozidla  </t>
  </si>
  <si>
    <t xml:space="preserve">06 100 </t>
  </si>
  <si>
    <t xml:space="preserve">Rozšírenie elektrickej prípojky výmena rozvadzača - Krízové centrum </t>
  </si>
  <si>
    <t xml:space="preserve">08 209 </t>
  </si>
  <si>
    <t xml:space="preserve">Memorial Stanislavu Litvu </t>
  </si>
  <si>
    <t>Hudobný festival Vargoš fest 2011</t>
  </si>
  <si>
    <t>Obč.združ.TERRA -hist.Kresťanstvo</t>
  </si>
  <si>
    <t>Chess Club, Turzovka - Stred 302</t>
  </si>
  <si>
    <t xml:space="preserve">Jozef Bebčak -reprezentant SR na horských bicykloch </t>
  </si>
  <si>
    <t>633002,  633013</t>
  </si>
  <si>
    <t xml:space="preserve">Drobná výpočtová technika  a software </t>
  </si>
  <si>
    <t>Nákup výpočtovej techniky  +software (server, počítače, tlačiareň, skener)</t>
  </si>
  <si>
    <t>Prevádzkové stroje, prístroje, zariadenia (strihová stanica, záznamové zariadenie, kamera)</t>
  </si>
  <si>
    <t xml:space="preserve">Príspevok na evinromentálnu výchovu žiakov ZŠ </t>
  </si>
  <si>
    <t>09 121</t>
  </si>
  <si>
    <t>630-717</t>
  </si>
  <si>
    <t>Riešenie havarijného stavu ZŠ Turzovka</t>
  </si>
  <si>
    <t>ÚPSVaR-prísp.na rodinné prídavky (osobitný príjemca )</t>
  </si>
  <si>
    <t>Elektrická energia - budova MsÚ</t>
  </si>
  <si>
    <t>Teplo - budova MsÚ,</t>
  </si>
  <si>
    <t xml:space="preserve">KaSS Turzovka - príspevok pre zakladateľské súbory   </t>
  </si>
  <si>
    <t xml:space="preserve">PROGRAM  5 :  Bezpečnosť a poriadok </t>
  </si>
  <si>
    <t>Ramcový rozpočet na rok 2012</t>
  </si>
  <si>
    <t>Ramcový rozpočet na rok 2013</t>
  </si>
  <si>
    <t xml:space="preserve">Bežné  výdavky </t>
  </si>
  <si>
    <t xml:space="preserve">KaSS Turzovka - príspevky na ostatné činnosti - Benat.noc, Jašikové Kysuce, Majáles- ozvučenie, Dôchodcovia, Deň matiek, Vianočné trhy  </t>
  </si>
  <si>
    <t xml:space="preserve">Náklady na zriadenie telefonnej linky  </t>
  </si>
  <si>
    <t>Mzdy a odvody sociálny pracovník  (DUHA) - (4 hodiny rozvoz stravy,  4 hodiny správa - NDC DUHA, upratovačka na 3 hod. mzda, odvody )</t>
  </si>
  <si>
    <t xml:space="preserve">Dohody  o vykonaní prác  </t>
  </si>
  <si>
    <t xml:space="preserve">Zbierky zákonov, noviny, časopisy </t>
  </si>
  <si>
    <t>Viazanie zbierok, tlač  tlačív</t>
  </si>
  <si>
    <t>Pivarči + Macúra -ZOD -  územný plán (doplnok)</t>
  </si>
  <si>
    <t xml:space="preserve">Prenájom výpoč.techniky-kopírka MIC - istina </t>
  </si>
  <si>
    <t xml:space="preserve">Búracie práce dom č. 14+ ďalši objekt a oplotenie </t>
  </si>
  <si>
    <t xml:space="preserve">Leasing -osobné vozidlo  - poistné,  vstupný  poplatok , DPH  </t>
  </si>
  <si>
    <t>Výstroj pre hasičov</t>
  </si>
  <si>
    <t>Výmena dverí a okien na budove (DHZ)</t>
  </si>
  <si>
    <t xml:space="preserve">Výmena VO - ulica Štefánikova  + optochranička </t>
  </si>
  <si>
    <t xml:space="preserve">Výstavba mostov v mestskej časti Hlinené  - Povodie váhu - 6 mostov </t>
  </si>
  <si>
    <t xml:space="preserve">Regenerácia sidiel a cyklochodníky  - Strieborná Kysuca </t>
  </si>
  <si>
    <t xml:space="preserve">Opravy a údržba kanc. strojov a zariad.-kopírka,  tlačiareň </t>
  </si>
  <si>
    <t>Vysielacie služby - KDS</t>
  </si>
  <si>
    <t>Moduly na digitálne vysielanie - DVB-T, DVB-C</t>
  </si>
  <si>
    <t>4.8</t>
  </si>
  <si>
    <t xml:space="preserve">Leasing - osobné vozidlo - istina -akontácia </t>
  </si>
  <si>
    <t>Mesto - údržba - náter  lávok , mostov, zabradli + údržba Most Predmier pri MPS</t>
  </si>
  <si>
    <t xml:space="preserve">Odkúpenie pozemkov  od Ježika pri 272 pod polopodzemné kontajnery, MK a vybudovania parkoviska </t>
  </si>
  <si>
    <t xml:space="preserve">Vybudovanie spojovacieho chodníka cez starý cintorín  a vybudovanie Pietneho miesta </t>
  </si>
  <si>
    <t xml:space="preserve">Dotácia MV - SR - Bezpečnosť  na jednotký - rozšírenie kamerového systému  + kamery + spoluúčasť  mesta </t>
  </si>
  <si>
    <t xml:space="preserve">Potulky Beskydami - projekt  - podana žiadosť  - spoluúčasť mesta </t>
  </si>
  <si>
    <t xml:space="preserve">Beskydy to naše dedičstvo  - projekt - podaná žiadosť  + spoluúčasť mesta </t>
  </si>
  <si>
    <t>Mzdy, príplatky,  odvody do poisťovní, smennosť</t>
  </si>
  <si>
    <t>Mzdy, príplatky,</t>
  </si>
  <si>
    <t xml:space="preserve">Volejbalové  turnaje </t>
  </si>
  <si>
    <t>40 výročie BS a TL</t>
  </si>
  <si>
    <t xml:space="preserve">Beskydské slávnosti - všeobecný materiál, reprezentačné -stravné a občerstvenie pre účinkujúcich  </t>
  </si>
  <si>
    <t xml:space="preserve">Príspevok MPS  - za práce  pri  BS </t>
  </si>
  <si>
    <t xml:space="preserve">Parkovisko Živčaková - zvodidla </t>
  </si>
  <si>
    <t>MK - SR - 40 rokov BS - - Kysucké spievanky  - dotácia  + spoluúčasť  mesta</t>
  </si>
  <si>
    <t>Regionálna zamestnanosť - ÚPSVaR       - prac.odevy,ochranné pomôcky, tvorba SF, stravné</t>
  </si>
  <si>
    <t xml:space="preserve">Údržba verejnej zelene na verejných  priestranstvach  (sadenice)  + údržba </t>
  </si>
  <si>
    <t xml:space="preserve">Nový cintorín - oplotenie, zeleň, údržba starého cintorina, schody medzi starším  a novým cintorinom, vstupná brána  </t>
  </si>
  <si>
    <t xml:space="preserve">Zabezpečenie rozvozu stravy - výdavky na prevádzku vozidla  1829,- €,  mzda a odvody sociálneho pracovníka 4 hod. -  6.105 €, povinný prídel do FS - 45,- € , stravné pracovníka - 261.- €, nákup obedárov - 450,- €, doplatok na stravné pre seniorov  30,- eur,  </t>
  </si>
  <si>
    <t>Technické riešenie a prevádzka verejného registra odber. vzťahov (zverejnenie zmlúv, faktúr, objednávok na základe zákona č. 546/2010)</t>
  </si>
  <si>
    <t>635 006</t>
  </si>
  <si>
    <t>06  200</t>
  </si>
  <si>
    <t xml:space="preserve">Odkúpenie pozemkov  od ŽSK účel :  výjazd od zelených bytoviek   </t>
  </si>
  <si>
    <t xml:space="preserve">Odkúpenie pozemkov  od ŽSR účel :  nová cesta Šturová,  Nadražná k zdravotnickému zariadeniu </t>
  </si>
  <si>
    <t>711001</t>
  </si>
  <si>
    <t xml:space="preserve">Odkúpenie pozemkov  od ŽSK účel :  TESCO -KIK autobusová zastávka    </t>
  </si>
  <si>
    <t xml:space="preserve"> Amfiteáter  - odvodnenie, oplotenie, </t>
  </si>
  <si>
    <t>633006,   635006</t>
  </si>
  <si>
    <t xml:space="preserve">Vybudovanie stojísk na sídlisku - </t>
  </si>
  <si>
    <t>T - services - údržba verejných priestranstiev (parky, verejná zeleň, údržba chodníkov, CMZ)</t>
  </si>
  <si>
    <t>Príspevok do fondu opráv -nebytové priestory č. 13 ,43</t>
  </si>
  <si>
    <t xml:space="preserve">Rozbor vody - byty nižšieho štandardu </t>
  </si>
  <si>
    <t>5.4</t>
  </si>
  <si>
    <t>5.5.1.</t>
  </si>
  <si>
    <t xml:space="preserve">Návrh rozpočtu rok 2011 celkom </t>
  </si>
  <si>
    <t xml:space="preserve">Návrh rozpočtu  rok  2011 celkom </t>
  </si>
  <si>
    <t xml:space="preserve">Návrh rozpočtu  rok 2011 celkom </t>
  </si>
  <si>
    <t xml:space="preserve">Návrh rozpočtu rok  2011  celkom </t>
  </si>
  <si>
    <t xml:space="preserve">Návrh rozpočtu rok 2011  celkom </t>
  </si>
  <si>
    <t xml:space="preserve">Návrh rozpočtu   rok 2011 celkom </t>
  </si>
  <si>
    <t xml:space="preserve">Návrh rozpočtu rok 2011 celkom  </t>
  </si>
  <si>
    <t xml:space="preserve">Návrh rozpočtu na rok 2011  celkom </t>
  </si>
  <si>
    <t xml:space="preserve">Výdavky </t>
  </si>
  <si>
    <t>Výdavky</t>
  </si>
  <si>
    <t xml:space="preserve">Rozpočet  zverejnený  na webovej stránke mesta a je k nahliadnutiu v Klientskom centre mesta  Turzovka </t>
  </si>
  <si>
    <t xml:space="preserve">Vyvesené dňa 15.2.2011  na uradnej tabuli  mesta </t>
  </si>
  <si>
    <t xml:space="preserve">Bežný rozpočet  príjmov je  prebytkový o 1.945,-  eur. </t>
  </si>
  <si>
    <t xml:space="preserve">primátor mesta </t>
  </si>
</sst>
</file>

<file path=xl/styles.xml><?xml version="1.0" encoding="utf-8"?>
<styleSheet xmlns="http://schemas.openxmlformats.org/spreadsheetml/2006/main">
  <numFmts count="2">
    <numFmt numFmtId="43" formatCode="_-* #,##0.00\ _S_k_-;\-* #,##0.00\ _S_k_-;_-* &quot;-&quot;??\ _S_k_-;_-@_-"/>
    <numFmt numFmtId="164" formatCode="_-* #,##0\ _€_-;\-* #,##0\ _€_-;_-* &quot;-&quot;??\ _€_-;_-@_-"/>
  </numFmts>
  <fonts count="10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5"/>
      <color indexed="17"/>
      <name val="Tahoma"/>
      <family val="2"/>
      <charset val="238"/>
    </font>
    <font>
      <sz val="10"/>
      <color indexed="17"/>
      <name val="Arial"/>
      <charset val="238"/>
    </font>
    <font>
      <sz val="10"/>
      <name val="Arial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i/>
      <sz val="12"/>
      <color indexed="8"/>
      <name val="Arial CE"/>
      <charset val="238"/>
    </font>
    <font>
      <sz val="12"/>
      <name val="Arial"/>
      <charset val="238"/>
    </font>
    <font>
      <b/>
      <sz val="12"/>
      <name val="Arial"/>
      <family val="2"/>
      <charset val="238"/>
    </font>
    <font>
      <b/>
      <sz val="10"/>
      <name val="Arial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charset val="238"/>
    </font>
    <font>
      <b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i/>
      <sz val="8"/>
      <name val="Arial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"/>
      <charset val="238"/>
    </font>
    <font>
      <i/>
      <sz val="9"/>
      <name val="Arial CE"/>
      <charset val="238"/>
    </font>
    <font>
      <sz val="9"/>
      <name val="Arial CE"/>
      <charset val="238"/>
    </font>
    <font>
      <sz val="9"/>
      <name val="Arial"/>
      <charset val="238"/>
    </font>
    <font>
      <b/>
      <i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 CE"/>
      <charset val="238"/>
    </font>
    <font>
      <sz val="11"/>
      <name val="Arial"/>
      <charset val="238"/>
    </font>
    <font>
      <b/>
      <i/>
      <sz val="11"/>
      <name val="Arial"/>
      <family val="2"/>
      <charset val="238"/>
    </font>
    <font>
      <b/>
      <sz val="9"/>
      <name val="Arial CE"/>
      <charset val="238"/>
    </font>
    <font>
      <b/>
      <i/>
      <sz val="9"/>
      <name val="Arial CE"/>
      <charset val="238"/>
    </font>
    <font>
      <sz val="8"/>
      <name val="Arial CE"/>
      <charset val="238"/>
    </font>
    <font>
      <sz val="8"/>
      <name val="Arial"/>
      <charset val="238"/>
    </font>
    <font>
      <b/>
      <sz val="12"/>
      <name val="Arial CE"/>
      <family val="2"/>
      <charset val="238"/>
    </font>
    <font>
      <sz val="10"/>
      <name val="Arial"/>
      <family val="2"/>
    </font>
    <font>
      <b/>
      <i/>
      <sz val="11"/>
      <name val="Arial CE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b/>
      <sz val="12"/>
      <name val="Arial"/>
      <charset val="238"/>
    </font>
    <font>
      <i/>
      <sz val="12"/>
      <name val="Arial"/>
      <family val="2"/>
      <charset val="238"/>
    </font>
    <font>
      <i/>
      <sz val="12"/>
      <name val="Arial CE"/>
      <family val="2"/>
      <charset val="238"/>
    </font>
    <font>
      <i/>
      <sz val="12"/>
      <name val="Arial CE"/>
      <charset val="238"/>
    </font>
    <font>
      <b/>
      <sz val="12"/>
      <name val="Arial"/>
      <family val="2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b/>
      <sz val="11"/>
      <color indexed="8"/>
      <name val="Arial CE"/>
      <family val="2"/>
      <charset val="238"/>
    </font>
    <font>
      <b/>
      <sz val="12"/>
      <color indexed="8"/>
      <name val="Arial CE"/>
      <charset val="238"/>
    </font>
    <font>
      <b/>
      <i/>
      <sz val="10"/>
      <name val="Arial CE"/>
      <family val="2"/>
      <charset val="238"/>
    </font>
    <font>
      <b/>
      <sz val="10"/>
      <color indexed="8"/>
      <name val="Calibri"/>
      <family val="2"/>
      <charset val="238"/>
    </font>
    <font>
      <i/>
      <sz val="12"/>
      <name val="Arial"/>
      <family val="2"/>
    </font>
    <font>
      <b/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i/>
      <sz val="9"/>
      <name val="Arial CE"/>
      <family val="2"/>
      <charset val="238"/>
    </font>
    <font>
      <b/>
      <sz val="14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1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9" fontId="9" fillId="2" borderId="6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9" fillId="2" borderId="7" xfId="0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vertical="center"/>
    </xf>
    <xf numFmtId="0" fontId="12" fillId="3" borderId="10" xfId="0" applyFont="1" applyFill="1" applyBorder="1" applyAlignment="1"/>
    <xf numFmtId="0" fontId="12" fillId="3" borderId="11" xfId="0" applyFont="1" applyFill="1" applyBorder="1" applyAlignment="1"/>
    <xf numFmtId="3" fontId="12" fillId="3" borderId="11" xfId="0" applyNumberFormat="1" applyFont="1" applyFill="1" applyBorder="1" applyAlignment="1"/>
    <xf numFmtId="16" fontId="15" fillId="2" borderId="12" xfId="0" applyNumberFormat="1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right"/>
    </xf>
    <xf numFmtId="3" fontId="15" fillId="2" borderId="4" xfId="0" applyNumberFormat="1" applyFont="1" applyFill="1" applyBorder="1" applyAlignment="1"/>
    <xf numFmtId="16" fontId="16" fillId="0" borderId="12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/>
    <xf numFmtId="0" fontId="16" fillId="0" borderId="13" xfId="0" applyFont="1" applyFill="1" applyBorder="1" applyAlignment="1">
      <alignment horizontal="left"/>
    </xf>
    <xf numFmtId="0" fontId="16" fillId="0" borderId="4" xfId="0" applyFont="1" applyFill="1" applyBorder="1" applyAlignment="1"/>
    <xf numFmtId="3" fontId="16" fillId="0" borderId="4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/>
    <xf numFmtId="0" fontId="16" fillId="0" borderId="13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49" fontId="16" fillId="0" borderId="4" xfId="0" applyNumberFormat="1" applyFont="1" applyFill="1" applyBorder="1" applyAlignment="1">
      <alignment wrapText="1"/>
    </xf>
    <xf numFmtId="49" fontId="15" fillId="2" borderId="12" xfId="0" applyNumberFormat="1" applyFont="1" applyFill="1" applyBorder="1" applyAlignment="1">
      <alignment horizontal="center"/>
    </xf>
    <xf numFmtId="49" fontId="16" fillId="4" borderId="4" xfId="0" applyNumberFormat="1" applyFont="1" applyFill="1" applyBorder="1" applyAlignment="1">
      <alignment horizontal="left"/>
    </xf>
    <xf numFmtId="0" fontId="16" fillId="4" borderId="1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left"/>
    </xf>
    <xf numFmtId="3" fontId="16" fillId="4" borderId="4" xfId="0" applyNumberFormat="1" applyFont="1" applyFill="1" applyBorder="1" applyAlignment="1">
      <alignment horizontal="right"/>
    </xf>
    <xf numFmtId="49" fontId="16" fillId="0" borderId="4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left" wrapText="1"/>
    </xf>
    <xf numFmtId="3" fontId="16" fillId="5" borderId="4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 wrapText="1"/>
    </xf>
    <xf numFmtId="14" fontId="16" fillId="4" borderId="12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16" fillId="0" borderId="4" xfId="0" applyFont="1" applyFill="1" applyBorder="1"/>
    <xf numFmtId="0" fontId="16" fillId="0" borderId="2" xfId="0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Fill="1" applyBorder="1"/>
    <xf numFmtId="0" fontId="16" fillId="0" borderId="14" xfId="0" applyFont="1" applyFill="1" applyBorder="1" applyAlignment="1">
      <alignment horizontal="left"/>
    </xf>
    <xf numFmtId="0" fontId="15" fillId="2" borderId="13" xfId="0" applyFont="1" applyFill="1" applyBorder="1" applyAlignment="1"/>
    <xf numFmtId="0" fontId="15" fillId="2" borderId="4" xfId="0" applyFont="1" applyFill="1" applyBorder="1" applyAlignment="1"/>
    <xf numFmtId="49" fontId="16" fillId="0" borderId="13" xfId="0" applyNumberFormat="1" applyFont="1" applyFill="1" applyBorder="1"/>
    <xf numFmtId="0" fontId="16" fillId="0" borderId="16" xfId="0" applyFont="1" applyFill="1" applyBorder="1" applyAlignment="1">
      <alignment horizontal="left" wrapText="1"/>
    </xf>
    <xf numFmtId="3" fontId="16" fillId="5" borderId="4" xfId="0" applyNumberFormat="1" applyFont="1" applyFill="1" applyBorder="1" applyAlignment="1"/>
    <xf numFmtId="0" fontId="16" fillId="0" borderId="16" xfId="0" applyFont="1" applyFill="1" applyBorder="1" applyAlignment="1"/>
    <xf numFmtId="49" fontId="16" fillId="0" borderId="4" xfId="0" applyNumberFormat="1" applyFont="1" applyFill="1" applyBorder="1"/>
    <xf numFmtId="14" fontId="15" fillId="2" borderId="12" xfId="0" applyNumberFormat="1" applyFont="1" applyFill="1" applyBorder="1" applyAlignment="1">
      <alignment horizontal="center"/>
    </xf>
    <xf numFmtId="14" fontId="22" fillId="4" borderId="12" xfId="0" applyNumberFormat="1" applyFont="1" applyFill="1" applyBorder="1" applyAlignment="1">
      <alignment horizontal="center"/>
    </xf>
    <xf numFmtId="49" fontId="16" fillId="0" borderId="14" xfId="0" applyNumberFormat="1" applyFont="1" applyFill="1" applyBorder="1"/>
    <xf numFmtId="3" fontId="16" fillId="0" borderId="15" xfId="0" applyNumberFormat="1" applyFont="1" applyFill="1" applyBorder="1" applyAlignment="1">
      <alignment horizontal="right"/>
    </xf>
    <xf numFmtId="49" fontId="16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right"/>
    </xf>
    <xf numFmtId="0" fontId="26" fillId="4" borderId="4" xfId="0" applyFont="1" applyFill="1" applyBorder="1" applyAlignment="1"/>
    <xf numFmtId="3" fontId="14" fillId="4" borderId="4" xfId="0" applyNumberFormat="1" applyFont="1" applyFill="1" applyBorder="1" applyAlignment="1"/>
    <xf numFmtId="0" fontId="9" fillId="2" borderId="17" xfId="0" applyFont="1" applyFill="1" applyBorder="1"/>
    <xf numFmtId="0" fontId="4" fillId="2" borderId="18" xfId="0" applyFont="1" applyFill="1" applyBorder="1" applyAlignment="1"/>
    <xf numFmtId="0" fontId="9" fillId="2" borderId="19" xfId="0" applyFont="1" applyFill="1" applyBorder="1"/>
    <xf numFmtId="0" fontId="9" fillId="2" borderId="20" xfId="0" applyFont="1" applyFill="1" applyBorder="1"/>
    <xf numFmtId="0" fontId="16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wrapText="1"/>
    </xf>
    <xf numFmtId="0" fontId="16" fillId="0" borderId="21" xfId="0" applyFont="1" applyFill="1" applyBorder="1" applyAlignment="1"/>
    <xf numFmtId="0" fontId="16" fillId="0" borderId="18" xfId="0" applyFont="1" applyFill="1" applyBorder="1" applyAlignment="1">
      <alignment wrapText="1"/>
    </xf>
    <xf numFmtId="49" fontId="19" fillId="4" borderId="4" xfId="0" applyNumberFormat="1" applyFont="1" applyFill="1" applyBorder="1" applyAlignment="1">
      <alignment horizontal="left"/>
    </xf>
    <xf numFmtId="0" fontId="16" fillId="4" borderId="21" xfId="0" applyFont="1" applyFill="1" applyBorder="1" applyAlignment="1">
      <alignment horizontal="left"/>
    </xf>
    <xf numFmtId="14" fontId="16" fillId="0" borderId="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left" wrapText="1"/>
    </xf>
    <xf numFmtId="3" fontId="16" fillId="5" borderId="15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/>
    </xf>
    <xf numFmtId="14" fontId="16" fillId="4" borderId="2" xfId="0" applyNumberFormat="1" applyFont="1" applyFill="1" applyBorder="1" applyAlignment="1">
      <alignment horizontal="center"/>
    </xf>
    <xf numFmtId="49" fontId="19" fillId="4" borderId="15" xfId="0" applyNumberFormat="1" applyFont="1" applyFill="1" applyBorder="1" applyAlignment="1">
      <alignment horizontal="left"/>
    </xf>
    <xf numFmtId="0" fontId="16" fillId="4" borderId="14" xfId="0" applyFont="1" applyFill="1" applyBorder="1" applyAlignment="1">
      <alignment horizontal="right"/>
    </xf>
    <xf numFmtId="0" fontId="16" fillId="4" borderId="22" xfId="0" applyFont="1" applyFill="1" applyBorder="1" applyAlignment="1">
      <alignment horizontal="left"/>
    </xf>
    <xf numFmtId="49" fontId="16" fillId="0" borderId="14" xfId="0" applyNumberFormat="1" applyFont="1" applyFill="1" applyBorder="1" applyAlignment="1"/>
    <xf numFmtId="0" fontId="16" fillId="4" borderId="21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/>
    </xf>
    <xf numFmtId="0" fontId="16" fillId="0" borderId="21" xfId="0" applyFont="1" applyFill="1" applyBorder="1"/>
    <xf numFmtId="49" fontId="30" fillId="0" borderId="4" xfId="0" applyNumberFormat="1" applyFont="1" applyFill="1" applyBorder="1" applyAlignment="1"/>
    <xf numFmtId="0" fontId="30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9" fontId="30" fillId="0" borderId="14" xfId="0" applyNumberFormat="1" applyFont="1" applyFill="1" applyBorder="1" applyAlignment="1"/>
    <xf numFmtId="0" fontId="4" fillId="0" borderId="14" xfId="0" applyFont="1" applyBorder="1" applyAlignment="1">
      <alignment horizontal="left"/>
    </xf>
    <xf numFmtId="0" fontId="4" fillId="0" borderId="15" xfId="0" applyFont="1" applyFill="1" applyBorder="1" applyAlignment="1">
      <alignment wrapText="1"/>
    </xf>
    <xf numFmtId="49" fontId="30" fillId="0" borderId="15" xfId="0" applyNumberFormat="1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3" fontId="15" fillId="2" borderId="11" xfId="0" applyNumberFormat="1" applyFont="1" applyFill="1" applyBorder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3" fontId="37" fillId="4" borderId="4" xfId="0" applyNumberFormat="1" applyFont="1" applyFill="1" applyBorder="1" applyAlignment="1"/>
    <xf numFmtId="3" fontId="37" fillId="4" borderId="13" xfId="0" applyNumberFormat="1" applyFont="1" applyFill="1" applyBorder="1" applyAlignment="1"/>
    <xf numFmtId="0" fontId="15" fillId="3" borderId="10" xfId="0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left"/>
    </xf>
    <xf numFmtId="49" fontId="4" fillId="0" borderId="13" xfId="0" applyNumberFormat="1" applyFont="1" applyBorder="1"/>
    <xf numFmtId="0" fontId="4" fillId="0" borderId="13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left"/>
    </xf>
    <xf numFmtId="3" fontId="30" fillId="0" borderId="21" xfId="0" applyNumberFormat="1" applyFont="1" applyFill="1" applyBorder="1" applyAlignment="1">
      <alignment horizontal="right"/>
    </xf>
    <xf numFmtId="49" fontId="32" fillId="2" borderId="12" xfId="0" applyNumberFormat="1" applyFont="1" applyFill="1" applyBorder="1" applyAlignment="1">
      <alignment horizontal="center"/>
    </xf>
    <xf numFmtId="49" fontId="30" fillId="0" borderId="4" xfId="0" applyNumberFormat="1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left" wrapText="1"/>
    </xf>
    <xf numFmtId="49" fontId="15" fillId="2" borderId="4" xfId="0" applyNumberFormat="1" applyFont="1" applyFill="1" applyBorder="1" applyAlignment="1">
      <alignment horizontal="left"/>
    </xf>
    <xf numFmtId="0" fontId="15" fillId="2" borderId="16" xfId="0" applyFont="1" applyFill="1" applyBorder="1" applyAlignment="1">
      <alignment horizontal="left"/>
    </xf>
    <xf numFmtId="0" fontId="31" fillId="3" borderId="24" xfId="0" applyFont="1" applyFill="1" applyBorder="1" applyAlignment="1">
      <alignment horizontal="left" vertical="center"/>
    </xf>
    <xf numFmtId="16" fontId="32" fillId="2" borderId="12" xfId="0" applyNumberFormat="1" applyFont="1" applyFill="1" applyBorder="1" applyAlignment="1">
      <alignment horizontal="center"/>
    </xf>
    <xf numFmtId="0" fontId="31" fillId="2" borderId="13" xfId="0" applyFont="1" applyFill="1" applyBorder="1" applyAlignment="1"/>
    <xf numFmtId="0" fontId="31" fillId="2" borderId="4" xfId="0" applyFont="1" applyFill="1" applyBorder="1" applyAlignment="1"/>
    <xf numFmtId="0" fontId="36" fillId="4" borderId="4" xfId="0" applyFont="1" applyFill="1" applyBorder="1" applyAlignment="1"/>
    <xf numFmtId="0" fontId="16" fillId="0" borderId="13" xfId="0" applyFont="1" applyFill="1" applyBorder="1" applyAlignment="1"/>
    <xf numFmtId="0" fontId="16" fillId="0" borderId="16" xfId="0" applyFont="1" applyFill="1" applyBorder="1" applyAlignment="1">
      <alignment wrapText="1"/>
    </xf>
    <xf numFmtId="49" fontId="16" fillId="5" borderId="13" xfId="0" applyNumberFormat="1" applyFont="1" applyFill="1" applyBorder="1" applyAlignment="1">
      <alignment horizontal="left"/>
    </xf>
    <xf numFmtId="3" fontId="16" fillId="5" borderId="25" xfId="0" applyNumberFormat="1" applyFont="1" applyFill="1" applyBorder="1" applyAlignment="1">
      <alignment horizontal="left"/>
    </xf>
    <xf numFmtId="49" fontId="16" fillId="5" borderId="15" xfId="0" applyNumberFormat="1" applyFont="1" applyFill="1" applyBorder="1" applyAlignment="1">
      <alignment horizontal="left"/>
    </xf>
    <xf numFmtId="0" fontId="20" fillId="3" borderId="10" xfId="0" applyFont="1" applyFill="1" applyBorder="1" applyAlignment="1"/>
    <xf numFmtId="0" fontId="20" fillId="3" borderId="11" xfId="0" applyFont="1" applyFill="1" applyBorder="1" applyAlignment="1"/>
    <xf numFmtId="49" fontId="32" fillId="0" borderId="12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3" fontId="47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8" fillId="2" borderId="13" xfId="0" applyFont="1" applyFill="1" applyBorder="1" applyAlignment="1"/>
    <xf numFmtId="0" fontId="48" fillId="2" borderId="4" xfId="0" applyFont="1" applyFill="1" applyBorder="1" applyAlignment="1"/>
    <xf numFmtId="49" fontId="39" fillId="0" borderId="13" xfId="0" applyNumberFormat="1" applyFont="1" applyFill="1" applyBorder="1" applyAlignment="1"/>
    <xf numFmtId="0" fontId="39" fillId="0" borderId="13" xfId="0" applyFont="1" applyFill="1" applyBorder="1" applyAlignment="1">
      <alignment horizontal="right"/>
    </xf>
    <xf numFmtId="0" fontId="39" fillId="0" borderId="4" xfId="0" applyFont="1" applyFill="1" applyBorder="1" applyAlignment="1"/>
    <xf numFmtId="0" fontId="28" fillId="0" borderId="26" xfId="0" applyFont="1" applyBorder="1" applyAlignment="1">
      <alignment horizontal="center"/>
    </xf>
    <xf numFmtId="49" fontId="44" fillId="0" borderId="0" xfId="0" applyNumberFormat="1" applyFont="1" applyFill="1" applyBorder="1" applyAlignment="1"/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/>
    <xf numFmtId="3" fontId="49" fillId="0" borderId="0" xfId="0" applyNumberFormat="1" applyFont="1" applyFill="1" applyBorder="1" applyAlignment="1">
      <alignment horizontal="right"/>
    </xf>
    <xf numFmtId="0" fontId="50" fillId="0" borderId="0" xfId="0" applyFont="1" applyFill="1" applyBorder="1"/>
    <xf numFmtId="0" fontId="48" fillId="4" borderId="13" xfId="0" applyFont="1" applyFill="1" applyBorder="1" applyAlignment="1"/>
    <xf numFmtId="49" fontId="44" fillId="0" borderId="10" xfId="0" applyNumberFormat="1" applyFont="1" applyFill="1" applyBorder="1" applyAlignment="1"/>
    <xf numFmtId="0" fontId="44" fillId="0" borderId="10" xfId="0" applyFont="1" applyFill="1" applyBorder="1" applyAlignment="1">
      <alignment horizontal="left"/>
    </xf>
    <xf numFmtId="3" fontId="49" fillId="0" borderId="11" xfId="0" applyNumberFormat="1" applyFont="1" applyFill="1" applyBorder="1" applyAlignment="1">
      <alignment horizontal="right"/>
    </xf>
    <xf numFmtId="0" fontId="50" fillId="0" borderId="10" xfId="0" applyFont="1" applyFill="1" applyBorder="1"/>
    <xf numFmtId="49" fontId="44" fillId="0" borderId="13" xfId="0" applyNumberFormat="1" applyFont="1" applyFill="1" applyBorder="1" applyAlignment="1"/>
    <xf numFmtId="0" fontId="44" fillId="0" borderId="13" xfId="0" applyFont="1" applyFill="1" applyBorder="1" applyAlignment="1">
      <alignment horizontal="left"/>
    </xf>
    <xf numFmtId="3" fontId="49" fillId="0" borderId="4" xfId="0" applyNumberFormat="1" applyFont="1" applyFill="1" applyBorder="1" applyAlignment="1">
      <alignment horizontal="right"/>
    </xf>
    <xf numFmtId="0" fontId="50" fillId="0" borderId="13" xfId="0" applyFont="1" applyFill="1" applyBorder="1"/>
    <xf numFmtId="3" fontId="14" fillId="0" borderId="4" xfId="0" applyNumberFormat="1" applyFont="1" applyFill="1" applyBorder="1" applyAlignment="1">
      <alignment horizontal="left" wrapText="1"/>
    </xf>
    <xf numFmtId="0" fontId="52" fillId="0" borderId="4" xfId="0" applyFont="1" applyFill="1" applyBorder="1" applyAlignment="1">
      <alignment wrapText="1"/>
    </xf>
    <xf numFmtId="49" fontId="16" fillId="5" borderId="13" xfId="0" applyNumberFormat="1" applyFont="1" applyFill="1" applyBorder="1" applyAlignment="1">
      <alignment horizontal="left" wrapText="1"/>
    </xf>
    <xf numFmtId="0" fontId="4" fillId="5" borderId="13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horizontal="left" wrapText="1"/>
    </xf>
    <xf numFmtId="0" fontId="16" fillId="5" borderId="16" xfId="0" applyFont="1" applyFill="1" applyBorder="1" applyAlignment="1">
      <alignment horizontal="left" wrapText="1"/>
    </xf>
    <xf numFmtId="3" fontId="4" fillId="5" borderId="13" xfId="0" applyNumberFormat="1" applyFont="1" applyFill="1" applyBorder="1" applyAlignment="1">
      <alignment horizontal="left" wrapText="1"/>
    </xf>
    <xf numFmtId="49" fontId="16" fillId="5" borderId="4" xfId="0" applyNumberFormat="1" applyFont="1" applyFill="1" applyBorder="1" applyAlignment="1">
      <alignment horizontal="left" wrapText="1"/>
    </xf>
    <xf numFmtId="3" fontId="4" fillId="0" borderId="14" xfId="0" applyNumberFormat="1" applyFont="1" applyBorder="1" applyAlignment="1">
      <alignment horizontal="left"/>
    </xf>
    <xf numFmtId="49" fontId="30" fillId="0" borderId="15" xfId="0" applyNumberFormat="1" applyFont="1" applyFill="1" applyBorder="1" applyAlignment="1">
      <alignment horizontal="left"/>
    </xf>
    <xf numFmtId="3" fontId="61" fillId="4" borderId="13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Border="1"/>
    <xf numFmtId="3" fontId="56" fillId="0" borderId="0" xfId="0" applyNumberFormat="1" applyFont="1" applyFill="1" applyBorder="1" applyAlignment="1">
      <alignment horizontal="right"/>
    </xf>
    <xf numFmtId="3" fontId="54" fillId="0" borderId="0" xfId="0" applyNumberFormat="1" applyFont="1" applyFill="1" applyBorder="1" applyAlignment="1"/>
    <xf numFmtId="3" fontId="58" fillId="0" borderId="0" xfId="0" applyNumberFormat="1" applyFont="1" applyFill="1" applyBorder="1"/>
    <xf numFmtId="0" fontId="4" fillId="0" borderId="0" xfId="0" applyFont="1" applyAlignment="1">
      <alignment shrinkToFit="1"/>
    </xf>
    <xf numFmtId="49" fontId="16" fillId="5" borderId="4" xfId="0" applyNumberFormat="1" applyFont="1" applyFill="1" applyBorder="1" applyAlignment="1"/>
    <xf numFmtId="49" fontId="16" fillId="5" borderId="4" xfId="0" applyNumberFormat="1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left"/>
    </xf>
    <xf numFmtId="49" fontId="16" fillId="4" borderId="13" xfId="0" applyNumberFormat="1" applyFont="1" applyFill="1" applyBorder="1" applyAlignment="1">
      <alignment horizontal="center"/>
    </xf>
    <xf numFmtId="49" fontId="16" fillId="0" borderId="13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 wrapText="1"/>
    </xf>
    <xf numFmtId="0" fontId="16" fillId="5" borderId="13" xfId="0" applyFont="1" applyFill="1" applyBorder="1" applyAlignment="1">
      <alignment horizontal="left"/>
    </xf>
    <xf numFmtId="49" fontId="16" fillId="0" borderId="15" xfId="0" applyNumberFormat="1" applyFont="1" applyFill="1" applyBorder="1" applyAlignment="1"/>
    <xf numFmtId="49" fontId="16" fillId="0" borderId="13" xfId="0" applyNumberFormat="1" applyFont="1" applyFill="1" applyBorder="1" applyAlignment="1"/>
    <xf numFmtId="49" fontId="16" fillId="5" borderId="4" xfId="0" applyNumberFormat="1" applyFont="1" applyFill="1" applyBorder="1" applyAlignment="1">
      <alignment horizontal="left"/>
    </xf>
    <xf numFmtId="0" fontId="16" fillId="5" borderId="4" xfId="0" applyFont="1" applyFill="1" applyBorder="1" applyAlignment="1">
      <alignment horizontal="left" wrapText="1"/>
    </xf>
    <xf numFmtId="0" fontId="44" fillId="0" borderId="11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9" fontId="16" fillId="4" borderId="13" xfId="0" applyNumberFormat="1" applyFont="1" applyFill="1" applyBorder="1" applyAlignment="1"/>
    <xf numFmtId="49" fontId="19" fillId="4" borderId="13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9" fontId="9" fillId="2" borderId="27" xfId="0" applyNumberFormat="1" applyFont="1" applyFill="1" applyBorder="1" applyAlignment="1">
      <alignment horizontal="center"/>
    </xf>
    <xf numFmtId="49" fontId="8" fillId="2" borderId="14" xfId="0" applyNumberFormat="1" applyFont="1" applyFill="1" applyBorder="1" applyAlignment="1">
      <alignment horizontal="center"/>
    </xf>
    <xf numFmtId="49" fontId="9" fillId="2" borderId="28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0" fontId="16" fillId="5" borderId="13" xfId="0" applyFont="1" applyFill="1" applyBorder="1" applyAlignment="1">
      <alignment wrapText="1"/>
    </xf>
    <xf numFmtId="0" fontId="16" fillId="5" borderId="13" xfId="0" applyFont="1" applyFill="1" applyBorder="1" applyAlignment="1">
      <alignment horizontal="left" wrapText="1"/>
    </xf>
    <xf numFmtId="0" fontId="16" fillId="5" borderId="4" xfId="0" applyFont="1" applyFill="1" applyBorder="1" applyAlignment="1">
      <alignment horizontal="left"/>
    </xf>
    <xf numFmtId="0" fontId="0" fillId="5" borderId="0" xfId="0" applyFill="1"/>
    <xf numFmtId="0" fontId="16" fillId="5" borderId="21" xfId="0" applyFont="1" applyFill="1" applyBorder="1" applyAlignment="1">
      <alignment horizontal="left" wrapText="1"/>
    </xf>
    <xf numFmtId="3" fontId="16" fillId="5" borderId="13" xfId="0" applyNumberFormat="1" applyFont="1" applyFill="1" applyBorder="1" applyAlignment="1">
      <alignment horizontal="left" wrapText="1"/>
    </xf>
    <xf numFmtId="3" fontId="16" fillId="5" borderId="13" xfId="0" applyNumberFormat="1" applyFont="1" applyFill="1" applyBorder="1" applyAlignment="1">
      <alignment horizontal="left"/>
    </xf>
    <xf numFmtId="16" fontId="16" fillId="5" borderId="12" xfId="0" applyNumberFormat="1" applyFont="1" applyFill="1" applyBorder="1" applyAlignment="1">
      <alignment horizontal="center"/>
    </xf>
    <xf numFmtId="14" fontId="16" fillId="5" borderId="2" xfId="0" applyNumberFormat="1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left"/>
    </xf>
    <xf numFmtId="3" fontId="16" fillId="5" borderId="14" xfId="0" applyNumberFormat="1" applyFont="1" applyFill="1" applyBorder="1" applyAlignment="1">
      <alignment horizontal="left"/>
    </xf>
    <xf numFmtId="0" fontId="16" fillId="5" borderId="22" xfId="0" applyFont="1" applyFill="1" applyBorder="1" applyAlignment="1">
      <alignment horizontal="left" wrapText="1"/>
    </xf>
    <xf numFmtId="0" fontId="16" fillId="5" borderId="14" xfId="0" applyFont="1" applyFill="1" applyBorder="1" applyAlignment="1">
      <alignment horizontal="left"/>
    </xf>
    <xf numFmtId="49" fontId="30" fillId="5" borderId="4" xfId="0" applyNumberFormat="1" applyFont="1" applyFill="1" applyBorder="1" applyAlignment="1"/>
    <xf numFmtId="0" fontId="0" fillId="0" borderId="0" xfId="0" applyBorder="1" applyAlignment="1"/>
    <xf numFmtId="0" fontId="4" fillId="5" borderId="13" xfId="0" applyFont="1" applyFill="1" applyBorder="1" applyAlignment="1">
      <alignment horizontal="left"/>
    </xf>
    <xf numFmtId="49" fontId="30" fillId="5" borderId="15" xfId="0" applyNumberFormat="1" applyFont="1" applyFill="1" applyBorder="1" applyAlignment="1"/>
    <xf numFmtId="0" fontId="4" fillId="0" borderId="19" xfId="0" applyFont="1" applyBorder="1"/>
    <xf numFmtId="3" fontId="37" fillId="2" borderId="21" xfId="0" applyNumberFormat="1" applyFont="1" applyFill="1" applyBorder="1" applyAlignment="1"/>
    <xf numFmtId="3" fontId="41" fillId="0" borderId="21" xfId="0" applyNumberFormat="1" applyFont="1" applyFill="1" applyBorder="1"/>
    <xf numFmtId="3" fontId="36" fillId="4" borderId="21" xfId="0" applyNumberFormat="1" applyFont="1" applyFill="1" applyBorder="1" applyAlignment="1"/>
    <xf numFmtId="0" fontId="23" fillId="5" borderId="14" xfId="0" applyFont="1" applyFill="1" applyBorder="1" applyAlignment="1">
      <alignment horizontal="left"/>
    </xf>
    <xf numFmtId="49" fontId="16" fillId="5" borderId="15" xfId="0" applyNumberFormat="1" applyFont="1" applyFill="1" applyBorder="1" applyAlignment="1"/>
    <xf numFmtId="3" fontId="16" fillId="5" borderId="4" xfId="0" applyNumberFormat="1" applyFont="1" applyFill="1" applyBorder="1" applyAlignment="1">
      <alignment horizontal="left"/>
    </xf>
    <xf numFmtId="49" fontId="16" fillId="5" borderId="11" xfId="0" applyNumberFormat="1" applyFont="1" applyFill="1" applyBorder="1" applyAlignment="1">
      <alignment horizontal="left"/>
    </xf>
    <xf numFmtId="0" fontId="43" fillId="0" borderId="29" xfId="0" applyFont="1" applyBorder="1"/>
    <xf numFmtId="0" fontId="43" fillId="0" borderId="21" xfId="0" applyFont="1" applyBorder="1"/>
    <xf numFmtId="49" fontId="16" fillId="5" borderId="15" xfId="0" applyNumberFormat="1" applyFont="1" applyFill="1" applyBorder="1" applyAlignment="1">
      <alignment horizontal="left" wrapText="1"/>
    </xf>
    <xf numFmtId="3" fontId="56" fillId="5" borderId="0" xfId="0" applyNumberFormat="1" applyFont="1" applyFill="1" applyBorder="1" applyAlignment="1">
      <alignment horizontal="right"/>
    </xf>
    <xf numFmtId="3" fontId="12" fillId="5" borderId="0" xfId="0" applyNumberFormat="1" applyFont="1" applyFill="1" applyBorder="1"/>
    <xf numFmtId="0" fontId="4" fillId="0" borderId="0" xfId="0" applyFont="1" applyBorder="1"/>
    <xf numFmtId="0" fontId="0" fillId="0" borderId="30" xfId="0" applyBorder="1"/>
    <xf numFmtId="3" fontId="16" fillId="0" borderId="31" xfId="0" applyNumberFormat="1" applyFont="1" applyFill="1" applyBorder="1" applyAlignment="1">
      <alignment horizontal="right"/>
    </xf>
    <xf numFmtId="0" fontId="9" fillId="2" borderId="27" xfId="0" applyFont="1" applyFill="1" applyBorder="1"/>
    <xf numFmtId="0" fontId="4" fillId="2" borderId="16" xfId="0" applyFont="1" applyFill="1" applyBorder="1" applyAlignment="1"/>
    <xf numFmtId="0" fontId="9" fillId="2" borderId="9" xfId="0" applyFont="1" applyFill="1" applyBorder="1"/>
    <xf numFmtId="0" fontId="16" fillId="5" borderId="4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 vertical="center" shrinkToFit="1"/>
    </xf>
    <xf numFmtId="3" fontId="15" fillId="2" borderId="33" xfId="0" applyNumberFormat="1" applyFont="1" applyFill="1" applyBorder="1" applyAlignment="1">
      <alignment horizontal="right" shrinkToFit="1"/>
    </xf>
    <xf numFmtId="3" fontId="16" fillId="0" borderId="33" xfId="0" applyNumberFormat="1" applyFont="1" applyFill="1" applyBorder="1" applyAlignment="1">
      <alignment horizontal="right" shrinkToFit="1"/>
    </xf>
    <xf numFmtId="3" fontId="16" fillId="5" borderId="33" xfId="0" applyNumberFormat="1" applyFont="1" applyFill="1" applyBorder="1" applyAlignment="1">
      <alignment horizontal="right" shrinkToFit="1"/>
    </xf>
    <xf numFmtId="3" fontId="16" fillId="4" borderId="33" xfId="0" applyNumberFormat="1" applyFont="1" applyFill="1" applyBorder="1" applyAlignment="1">
      <alignment horizontal="right" shrinkToFit="1"/>
    </xf>
    <xf numFmtId="0" fontId="9" fillId="2" borderId="16" xfId="0" applyFont="1" applyFill="1" applyBorder="1"/>
    <xf numFmtId="0" fontId="4" fillId="2" borderId="0" xfId="0" applyFont="1" applyFill="1" applyBorder="1" applyAlignment="1"/>
    <xf numFmtId="0" fontId="16" fillId="4" borderId="4" xfId="0" applyFont="1" applyFill="1" applyBorder="1" applyAlignment="1">
      <alignment wrapText="1"/>
    </xf>
    <xf numFmtId="0" fontId="4" fillId="2" borderId="34" xfId="0" applyFont="1" applyFill="1" applyBorder="1" applyAlignment="1">
      <alignment horizontal="center" vertical="center" shrinkToFit="1"/>
    </xf>
    <xf numFmtId="3" fontId="15" fillId="2" borderId="34" xfId="0" applyNumberFormat="1" applyFont="1" applyFill="1" applyBorder="1" applyAlignment="1">
      <alignment horizontal="right"/>
    </xf>
    <xf numFmtId="3" fontId="16" fillId="4" borderId="34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/>
    </xf>
    <xf numFmtId="3" fontId="16" fillId="5" borderId="34" xfId="0" applyNumberFormat="1" applyFont="1" applyFill="1" applyBorder="1" applyAlignment="1">
      <alignment horizontal="right"/>
    </xf>
    <xf numFmtId="3" fontId="15" fillId="2" borderId="18" xfId="0" applyNumberFormat="1" applyFont="1" applyFill="1" applyBorder="1" applyAlignment="1"/>
    <xf numFmtId="3" fontId="16" fillId="4" borderId="18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 vertical="center" shrinkToFit="1"/>
    </xf>
    <xf numFmtId="3" fontId="15" fillId="2" borderId="33" xfId="0" applyNumberFormat="1" applyFont="1" applyFill="1" applyBorder="1" applyAlignment="1"/>
    <xf numFmtId="3" fontId="17" fillId="4" borderId="33" xfId="0" applyNumberFormat="1" applyFont="1" applyFill="1" applyBorder="1" applyAlignment="1"/>
    <xf numFmtId="3" fontId="17" fillId="4" borderId="33" xfId="0" applyNumberFormat="1" applyFont="1" applyFill="1" applyBorder="1"/>
    <xf numFmtId="3" fontId="17" fillId="0" borderId="33" xfId="0" applyNumberFormat="1" applyFont="1" applyFill="1" applyBorder="1"/>
    <xf numFmtId="3" fontId="17" fillId="5" borderId="33" xfId="0" applyNumberFormat="1" applyFont="1" applyFill="1" applyBorder="1"/>
    <xf numFmtId="3" fontId="15" fillId="2" borderId="33" xfId="0" applyNumberFormat="1" applyFont="1" applyFill="1" applyBorder="1" applyAlignment="1">
      <alignment horizontal="right"/>
    </xf>
    <xf numFmtId="3" fontId="17" fillId="5" borderId="33" xfId="0" applyNumberFormat="1" applyFont="1" applyFill="1" applyBorder="1" applyAlignment="1">
      <alignment horizontal="right"/>
    </xf>
    <xf numFmtId="3" fontId="17" fillId="0" borderId="33" xfId="0" applyNumberFormat="1" applyFont="1" applyFill="1" applyBorder="1" applyAlignment="1">
      <alignment horizontal="right"/>
    </xf>
    <xf numFmtId="3" fontId="16" fillId="5" borderId="33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>
      <alignment horizontal="right"/>
    </xf>
    <xf numFmtId="0" fontId="16" fillId="0" borderId="33" xfId="0" applyFont="1" applyFill="1" applyBorder="1"/>
    <xf numFmtId="3" fontId="16" fillId="4" borderId="33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 vertical="center" shrinkToFit="1"/>
    </xf>
    <xf numFmtId="3" fontId="16" fillId="5" borderId="36" xfId="0" applyNumberFormat="1" applyFont="1" applyFill="1" applyBorder="1" applyAlignment="1">
      <alignment horizontal="right"/>
    </xf>
    <xf numFmtId="3" fontId="15" fillId="2" borderId="37" xfId="0" applyNumberFormat="1" applyFont="1" applyFill="1" applyBorder="1" applyAlignment="1">
      <alignment horizontal="right"/>
    </xf>
    <xf numFmtId="3" fontId="16" fillId="0" borderId="36" xfId="0" applyNumberFormat="1" applyFont="1" applyFill="1" applyBorder="1" applyAlignment="1">
      <alignment horizontal="right"/>
    </xf>
    <xf numFmtId="3" fontId="16" fillId="0" borderId="33" xfId="0" applyNumberFormat="1" applyFont="1" applyFill="1" applyBorder="1" applyAlignment="1"/>
    <xf numFmtId="3" fontId="15" fillId="2" borderId="33" xfId="0" applyNumberFormat="1" applyFont="1" applyFill="1" applyBorder="1"/>
    <xf numFmtId="3" fontId="16" fillId="5" borderId="33" xfId="0" applyNumberFormat="1" applyFont="1" applyFill="1" applyBorder="1"/>
    <xf numFmtId="0" fontId="16" fillId="5" borderId="33" xfId="0" applyFont="1" applyFill="1" applyBorder="1"/>
    <xf numFmtId="0" fontId="16" fillId="0" borderId="38" xfId="0" applyFont="1" applyFill="1" applyBorder="1"/>
    <xf numFmtId="3" fontId="15" fillId="2" borderId="39" xfId="0" applyNumberFormat="1" applyFont="1" applyFill="1" applyBorder="1" applyAlignment="1">
      <alignment horizontal="right"/>
    </xf>
    <xf numFmtId="3" fontId="16" fillId="5" borderId="38" xfId="0" applyNumberFormat="1" applyFont="1" applyFill="1" applyBorder="1"/>
    <xf numFmtId="0" fontId="4" fillId="2" borderId="40" xfId="0" applyFont="1" applyFill="1" applyBorder="1" applyAlignment="1">
      <alignment horizontal="center" vertical="center" shrinkToFit="1"/>
    </xf>
    <xf numFmtId="3" fontId="15" fillId="2" borderId="1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>
      <alignment horizontal="right"/>
    </xf>
    <xf numFmtId="3" fontId="16" fillId="5" borderId="18" xfId="0" applyNumberFormat="1" applyFont="1" applyFill="1" applyBorder="1" applyAlignment="1">
      <alignment horizontal="right"/>
    </xf>
    <xf numFmtId="3" fontId="12" fillId="3" borderId="39" xfId="0" applyNumberFormat="1" applyFont="1" applyFill="1" applyBorder="1" applyAlignment="1"/>
    <xf numFmtId="3" fontId="21" fillId="0" borderId="39" xfId="0" applyNumberFormat="1" applyFont="1" applyFill="1" applyBorder="1" applyAlignment="1">
      <alignment horizontal="right"/>
    </xf>
    <xf numFmtId="3" fontId="21" fillId="0" borderId="33" xfId="0" applyNumberFormat="1" applyFont="1" applyFill="1" applyBorder="1" applyAlignment="1">
      <alignment horizontal="right"/>
    </xf>
    <xf numFmtId="0" fontId="16" fillId="5" borderId="16" xfId="0" applyFont="1" applyFill="1" applyBorder="1" applyAlignment="1">
      <alignment horizontal="left"/>
    </xf>
    <xf numFmtId="3" fontId="12" fillId="3" borderId="39" xfId="0" applyNumberFormat="1" applyFont="1" applyFill="1" applyBorder="1" applyAlignment="1">
      <alignment horizontal="right"/>
    </xf>
    <xf numFmtId="3" fontId="16" fillId="5" borderId="33" xfId="0" applyNumberFormat="1" applyFont="1" applyFill="1" applyBorder="1" applyAlignment="1"/>
    <xf numFmtId="3" fontId="16" fillId="0" borderId="38" xfId="0" applyNumberFormat="1" applyFont="1" applyFill="1" applyBorder="1" applyAlignment="1">
      <alignment horizontal="right"/>
    </xf>
    <xf numFmtId="3" fontId="17" fillId="2" borderId="38" xfId="0" applyNumberFormat="1" applyFont="1" applyFill="1" applyBorder="1" applyAlignment="1">
      <alignment horizontal="right"/>
    </xf>
    <xf numFmtId="3" fontId="16" fillId="0" borderId="18" xfId="0" applyNumberFormat="1" applyFont="1" applyFill="1" applyBorder="1" applyAlignment="1"/>
    <xf numFmtId="3" fontId="16" fillId="0" borderId="41" xfId="0" applyNumberFormat="1" applyFont="1" applyFill="1" applyBorder="1"/>
    <xf numFmtId="49" fontId="4" fillId="0" borderId="42" xfId="0" applyNumberFormat="1" applyFont="1" applyFill="1" applyBorder="1"/>
    <xf numFmtId="0" fontId="4" fillId="0" borderId="42" xfId="0" applyFont="1" applyFill="1" applyBorder="1" applyAlignment="1">
      <alignment horizontal="left"/>
    </xf>
    <xf numFmtId="0" fontId="16" fillId="0" borderId="43" xfId="0" applyFont="1" applyFill="1" applyBorder="1" applyAlignment="1">
      <alignment wrapText="1"/>
    </xf>
    <xf numFmtId="49" fontId="16" fillId="5" borderId="13" xfId="0" applyNumberFormat="1" applyFont="1" applyFill="1" applyBorder="1" applyAlignment="1"/>
    <xf numFmtId="49" fontId="16" fillId="5" borderId="16" xfId="0" applyNumberFormat="1" applyFont="1" applyFill="1" applyBorder="1" applyAlignment="1">
      <alignment wrapText="1"/>
    </xf>
    <xf numFmtId="0" fontId="16" fillId="5" borderId="21" xfId="0" applyFont="1" applyFill="1" applyBorder="1" applyAlignment="1">
      <alignment wrapText="1"/>
    </xf>
    <xf numFmtId="0" fontId="66" fillId="2" borderId="44" xfId="0" applyFont="1" applyFill="1" applyBorder="1" applyAlignment="1">
      <alignment horizontal="center" shrinkToFit="1"/>
    </xf>
    <xf numFmtId="3" fontId="12" fillId="5" borderId="33" xfId="0" applyNumberFormat="1" applyFont="1" applyFill="1" applyBorder="1" applyAlignment="1"/>
    <xf numFmtId="49" fontId="16" fillId="0" borderId="43" xfId="0" applyNumberFormat="1" applyFont="1" applyFill="1" applyBorder="1"/>
    <xf numFmtId="0" fontId="16" fillId="0" borderId="42" xfId="0" applyFont="1" applyFill="1" applyBorder="1" applyAlignment="1">
      <alignment horizontal="left"/>
    </xf>
    <xf numFmtId="3" fontId="16" fillId="0" borderId="45" xfId="0" applyNumberFormat="1" applyFont="1" applyFill="1" applyBorder="1" applyAlignment="1">
      <alignment horizontal="right"/>
    </xf>
    <xf numFmtId="3" fontId="16" fillId="5" borderId="46" xfId="0" applyNumberFormat="1" applyFont="1" applyFill="1" applyBorder="1"/>
    <xf numFmtId="1" fontId="16" fillId="0" borderId="13" xfId="0" applyNumberFormat="1" applyFont="1" applyFill="1" applyBorder="1" applyAlignment="1">
      <alignment horizontal="left"/>
    </xf>
    <xf numFmtId="0" fontId="15" fillId="4" borderId="16" xfId="0" applyFont="1" applyFill="1" applyBorder="1" applyAlignment="1">
      <alignment horizontal="left"/>
    </xf>
    <xf numFmtId="3" fontId="15" fillId="4" borderId="33" xfId="0" applyNumberFormat="1" applyFont="1" applyFill="1" applyBorder="1" applyAlignment="1">
      <alignment horizontal="right"/>
    </xf>
    <xf numFmtId="3" fontId="15" fillId="4" borderId="18" xfId="0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0" fontId="4" fillId="2" borderId="47" xfId="0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left"/>
    </xf>
    <xf numFmtId="3" fontId="37" fillId="4" borderId="16" xfId="0" applyNumberFormat="1" applyFont="1" applyFill="1" applyBorder="1" applyAlignment="1"/>
    <xf numFmtId="0" fontId="4" fillId="2" borderId="48" xfId="0" applyFont="1" applyFill="1" applyBorder="1" applyAlignment="1">
      <alignment horizontal="center" vertical="center" shrinkToFit="1"/>
    </xf>
    <xf numFmtId="0" fontId="0" fillId="2" borderId="49" xfId="0" applyFill="1" applyBorder="1"/>
    <xf numFmtId="0" fontId="23" fillId="2" borderId="50" xfId="0" applyFont="1" applyFill="1" applyBorder="1"/>
    <xf numFmtId="0" fontId="0" fillId="2" borderId="51" xfId="0" applyFill="1" applyBorder="1"/>
    <xf numFmtId="0" fontId="23" fillId="2" borderId="12" xfId="0" applyFont="1" applyFill="1" applyBorder="1"/>
    <xf numFmtId="0" fontId="23" fillId="2" borderId="12" xfId="0" applyFont="1" applyFill="1" applyBorder="1" applyAlignment="1">
      <alignment wrapText="1"/>
    </xf>
    <xf numFmtId="0" fontId="23" fillId="2" borderId="2" xfId="0" applyFont="1" applyFill="1" applyBorder="1"/>
    <xf numFmtId="0" fontId="23" fillId="2" borderId="52" xfId="0" applyFont="1" applyFill="1" applyBorder="1"/>
    <xf numFmtId="49" fontId="7" fillId="2" borderId="53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5" fillId="2" borderId="57" xfId="0" applyFont="1" applyFill="1" applyBorder="1" applyAlignment="1">
      <alignment horizontal="center"/>
    </xf>
    <xf numFmtId="0" fontId="18" fillId="0" borderId="57" xfId="0" applyFont="1" applyFill="1" applyBorder="1" applyAlignment="1">
      <alignment horizontal="center"/>
    </xf>
    <xf numFmtId="49" fontId="15" fillId="2" borderId="57" xfId="0" applyNumberFormat="1" applyFont="1" applyFill="1" applyBorder="1" applyAlignment="1">
      <alignment horizontal="center"/>
    </xf>
    <xf numFmtId="3" fontId="15" fillId="2" borderId="50" xfId="0" applyNumberFormat="1" applyFont="1" applyFill="1" applyBorder="1" applyAlignment="1">
      <alignment horizontal="right"/>
    </xf>
    <xf numFmtId="49" fontId="17" fillId="5" borderId="57" xfId="0" applyNumberFormat="1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8" fillId="5" borderId="57" xfId="0" applyFont="1" applyFill="1" applyBorder="1" applyAlignment="1">
      <alignment horizontal="center"/>
    </xf>
    <xf numFmtId="49" fontId="16" fillId="0" borderId="58" xfId="0" applyNumberFormat="1" applyFont="1" applyFill="1" applyBorder="1" applyAlignment="1"/>
    <xf numFmtId="0" fontId="16" fillId="5" borderId="57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14" fontId="15" fillId="2" borderId="59" xfId="0" applyNumberFormat="1" applyFont="1" applyFill="1" applyBorder="1" applyAlignment="1">
      <alignment horizontal="center"/>
    </xf>
    <xf numFmtId="14" fontId="22" fillId="4" borderId="57" xfId="0" applyNumberFormat="1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3" fontId="16" fillId="5" borderId="61" xfId="0" applyNumberFormat="1" applyFont="1" applyFill="1" applyBorder="1"/>
    <xf numFmtId="49" fontId="17" fillId="4" borderId="58" xfId="0" applyNumberFormat="1" applyFont="1" applyFill="1" applyBorder="1" applyAlignment="1">
      <alignment horizontal="center"/>
    </xf>
    <xf numFmtId="0" fontId="0" fillId="0" borderId="62" xfId="0" applyFill="1" applyBorder="1"/>
    <xf numFmtId="49" fontId="43" fillId="5" borderId="63" xfId="0" applyNumberFormat="1" applyFont="1" applyFill="1" applyBorder="1"/>
    <xf numFmtId="0" fontId="39" fillId="5" borderId="42" xfId="0" applyFont="1" applyFill="1" applyBorder="1" applyAlignment="1">
      <alignment horizontal="left"/>
    </xf>
    <xf numFmtId="0" fontId="4" fillId="5" borderId="64" xfId="0" applyFont="1" applyFill="1" applyBorder="1"/>
    <xf numFmtId="0" fontId="4" fillId="5" borderId="42" xfId="0" applyFont="1" applyFill="1" applyBorder="1"/>
    <xf numFmtId="49" fontId="7" fillId="2" borderId="54" xfId="0" applyNumberFormat="1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3" fontId="15" fillId="2" borderId="65" xfId="0" applyNumberFormat="1" applyFont="1" applyFill="1" applyBorder="1" applyAlignment="1"/>
    <xf numFmtId="0" fontId="19" fillId="4" borderId="57" xfId="0" applyFont="1" applyFill="1" applyBorder="1" applyAlignment="1">
      <alignment horizontal="center"/>
    </xf>
    <xf numFmtId="49" fontId="19" fillId="4" borderId="57" xfId="0" applyNumberFormat="1" applyFont="1" applyFill="1" applyBorder="1" applyAlignment="1">
      <alignment horizontal="center"/>
    </xf>
    <xf numFmtId="3" fontId="16" fillId="4" borderId="65" xfId="0" applyNumberFormat="1" applyFont="1" applyFill="1" applyBorder="1" applyAlignment="1">
      <alignment horizontal="right"/>
    </xf>
    <xf numFmtId="49" fontId="16" fillId="0" borderId="57" xfId="0" applyNumberFormat="1" applyFont="1" applyFill="1" applyBorder="1" applyAlignment="1">
      <alignment horizontal="left"/>
    </xf>
    <xf numFmtId="3" fontId="16" fillId="0" borderId="65" xfId="0" applyNumberFormat="1" applyFont="1" applyFill="1" applyBorder="1" applyAlignment="1">
      <alignment horizontal="right"/>
    </xf>
    <xf numFmtId="49" fontId="16" fillId="5" borderId="57" xfId="0" applyNumberFormat="1" applyFont="1" applyFill="1" applyBorder="1" applyAlignment="1">
      <alignment horizontal="left"/>
    </xf>
    <xf numFmtId="3" fontId="16" fillId="5" borderId="65" xfId="0" applyNumberFormat="1" applyFont="1" applyFill="1" applyBorder="1" applyAlignment="1">
      <alignment horizontal="right"/>
    </xf>
    <xf numFmtId="3" fontId="15" fillId="2" borderId="65" xfId="0" applyNumberFormat="1" applyFont="1" applyFill="1" applyBorder="1" applyAlignment="1">
      <alignment horizontal="right"/>
    </xf>
    <xf numFmtId="49" fontId="21" fillId="5" borderId="57" xfId="0" applyNumberFormat="1" applyFont="1" applyFill="1" applyBorder="1" applyAlignment="1">
      <alignment horizontal="left"/>
    </xf>
    <xf numFmtId="49" fontId="21" fillId="0" borderId="57" xfId="0" applyNumberFormat="1" applyFont="1" applyFill="1" applyBorder="1" applyAlignment="1">
      <alignment horizontal="left"/>
    </xf>
    <xf numFmtId="49" fontId="16" fillId="0" borderId="60" xfId="0" applyNumberFormat="1" applyFont="1" applyBorder="1" applyAlignment="1">
      <alignment horizontal="left"/>
    </xf>
    <xf numFmtId="49" fontId="16" fillId="0" borderId="42" xfId="0" applyNumberFormat="1" applyFont="1" applyFill="1" applyBorder="1" applyAlignment="1">
      <alignment horizontal="left"/>
    </xf>
    <xf numFmtId="49" fontId="16" fillId="0" borderId="42" xfId="0" applyNumberFormat="1" applyFont="1" applyFill="1" applyBorder="1" applyAlignment="1">
      <alignment horizontal="left" wrapText="1"/>
    </xf>
    <xf numFmtId="0" fontId="16" fillId="0" borderId="46" xfId="0" applyFont="1" applyFill="1" applyBorder="1"/>
    <xf numFmtId="49" fontId="16" fillId="5" borderId="58" xfId="0" applyNumberFormat="1" applyFont="1" applyFill="1" applyBorder="1" applyAlignment="1"/>
    <xf numFmtId="49" fontId="46" fillId="2" borderId="57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/>
    <xf numFmtId="3" fontId="16" fillId="0" borderId="58" xfId="0" applyNumberFormat="1" applyFont="1" applyFill="1" applyBorder="1" applyAlignment="1">
      <alignment horizontal="left"/>
    </xf>
    <xf numFmtId="3" fontId="16" fillId="5" borderId="58" xfId="0" applyNumberFormat="1" applyFont="1" applyFill="1" applyBorder="1" applyAlignment="1">
      <alignment horizontal="left"/>
    </xf>
    <xf numFmtId="49" fontId="16" fillId="5" borderId="58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left"/>
    </xf>
    <xf numFmtId="14" fontId="16" fillId="4" borderId="57" xfId="0" applyNumberFormat="1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49" fontId="16" fillId="0" borderId="42" xfId="0" applyNumberFormat="1" applyFont="1" applyFill="1" applyBorder="1" applyAlignment="1"/>
    <xf numFmtId="0" fontId="16" fillId="0" borderId="43" xfId="0" applyFont="1" applyFill="1" applyBorder="1"/>
    <xf numFmtId="3" fontId="16" fillId="0" borderId="46" xfId="0" applyNumberFormat="1" applyFont="1" applyFill="1" applyBorder="1" applyAlignment="1">
      <alignment horizontal="right" shrinkToFit="1"/>
    </xf>
    <xf numFmtId="0" fontId="39" fillId="5" borderId="66" xfId="0" applyFont="1" applyFill="1" applyBorder="1" applyAlignment="1">
      <alignment wrapText="1"/>
    </xf>
    <xf numFmtId="0" fontId="12" fillId="3" borderId="59" xfId="0" applyFont="1" applyFill="1" applyBorder="1" applyAlignment="1">
      <alignment horizontal="left" vertical="center"/>
    </xf>
    <xf numFmtId="16" fontId="15" fillId="2" borderId="57" xfId="0" applyNumberFormat="1" applyFont="1" applyFill="1" applyBorder="1" applyAlignment="1">
      <alignment horizontal="center"/>
    </xf>
    <xf numFmtId="16" fontId="16" fillId="0" borderId="57" xfId="0" applyNumberFormat="1" applyFont="1" applyFill="1" applyBorder="1" applyAlignment="1">
      <alignment horizontal="center"/>
    </xf>
    <xf numFmtId="0" fontId="15" fillId="5" borderId="57" xfId="0" applyFont="1" applyFill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14" fontId="16" fillId="0" borderId="57" xfId="0" applyNumberFormat="1" applyFont="1" applyFill="1" applyBorder="1" applyAlignment="1">
      <alignment horizontal="center"/>
    </xf>
    <xf numFmtId="14" fontId="16" fillId="5" borderId="5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7" fillId="2" borderId="67" xfId="0" applyFont="1" applyFill="1" applyBorder="1" applyAlignment="1">
      <alignment horizontal="center"/>
    </xf>
    <xf numFmtId="2" fontId="76" fillId="2" borderId="37" xfId="0" applyNumberFormat="1" applyFont="1" applyFill="1" applyBorder="1" applyAlignment="1">
      <alignment shrinkToFit="1"/>
    </xf>
    <xf numFmtId="2" fontId="17" fillId="2" borderId="33" xfId="0" applyNumberFormat="1" applyFont="1" applyFill="1" applyBorder="1" applyAlignment="1">
      <alignment horizontal="center"/>
    </xf>
    <xf numFmtId="0" fontId="76" fillId="2" borderId="34" xfId="0" applyFont="1" applyFill="1" applyBorder="1" applyAlignment="1">
      <alignment shrinkToFit="1"/>
    </xf>
    <xf numFmtId="0" fontId="17" fillId="2" borderId="33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 shrinkToFit="1"/>
    </xf>
    <xf numFmtId="0" fontId="76" fillId="2" borderId="33" xfId="0" applyFont="1" applyFill="1" applyBorder="1" applyAlignment="1">
      <alignment shrinkToFit="1"/>
    </xf>
    <xf numFmtId="0" fontId="17" fillId="2" borderId="18" xfId="0" applyFont="1" applyFill="1" applyBorder="1" applyAlignment="1">
      <alignment horizontal="center"/>
    </xf>
    <xf numFmtId="0" fontId="78" fillId="2" borderId="33" xfId="0" applyFont="1" applyFill="1" applyBorder="1" applyAlignment="1">
      <alignment horizontal="center" shrinkToFit="1"/>
    </xf>
    <xf numFmtId="0" fontId="17" fillId="2" borderId="17" xfId="0" applyFont="1" applyFill="1" applyBorder="1" applyAlignment="1">
      <alignment horizontal="center"/>
    </xf>
    <xf numFmtId="0" fontId="76" fillId="2" borderId="44" xfId="0" applyFont="1" applyFill="1" applyBorder="1" applyAlignment="1">
      <alignment shrinkToFit="1"/>
    </xf>
    <xf numFmtId="3" fontId="17" fillId="2" borderId="33" xfId="0" applyNumberFormat="1" applyFont="1" applyFill="1" applyBorder="1" applyAlignment="1"/>
    <xf numFmtId="3" fontId="15" fillId="2" borderId="12" xfId="0" applyNumberFormat="1" applyFont="1" applyFill="1" applyBorder="1" applyAlignment="1">
      <alignment horizontal="right"/>
    </xf>
    <xf numFmtId="0" fontId="16" fillId="5" borderId="0" xfId="0" applyFont="1" applyFill="1" applyBorder="1"/>
    <xf numFmtId="4" fontId="16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12" fillId="3" borderId="68" xfId="0" applyNumberFormat="1" applyFont="1" applyFill="1" applyBorder="1" applyAlignment="1"/>
    <xf numFmtId="3" fontId="16" fillId="5" borderId="65" xfId="0" applyNumberFormat="1" applyFont="1" applyFill="1" applyBorder="1"/>
    <xf numFmtId="49" fontId="16" fillId="0" borderId="11" xfId="0" applyNumberFormat="1" applyFont="1" applyFill="1" applyBorder="1" applyAlignment="1"/>
    <xf numFmtId="3" fontId="23" fillId="5" borderId="13" xfId="0" applyNumberFormat="1" applyFont="1" applyFill="1" applyBorder="1" applyAlignment="1">
      <alignment horizontal="left" wrapText="1"/>
    </xf>
    <xf numFmtId="3" fontId="79" fillId="0" borderId="12" xfId="0" applyNumberFormat="1" applyFont="1" applyBorder="1"/>
    <xf numFmtId="3" fontId="79" fillId="0" borderId="50" xfId="0" applyNumberFormat="1" applyFont="1" applyBorder="1"/>
    <xf numFmtId="3" fontId="79" fillId="4" borderId="12" xfId="0" applyNumberFormat="1" applyFont="1" applyFill="1" applyBorder="1"/>
    <xf numFmtId="3" fontId="79" fillId="4" borderId="50" xfId="0" applyNumberFormat="1" applyFont="1" applyFill="1" applyBorder="1"/>
    <xf numFmtId="3" fontId="79" fillId="0" borderId="63" xfId="0" applyNumberFormat="1" applyFont="1" applyBorder="1"/>
    <xf numFmtId="3" fontId="79" fillId="0" borderId="61" xfId="0" applyNumberFormat="1" applyFont="1" applyBorder="1"/>
    <xf numFmtId="3" fontId="80" fillId="2" borderId="12" xfId="0" applyNumberFormat="1" applyFont="1" applyFill="1" applyBorder="1"/>
    <xf numFmtId="3" fontId="80" fillId="2" borderId="50" xfId="0" applyNumberFormat="1" applyFont="1" applyFill="1" applyBorder="1"/>
    <xf numFmtId="3" fontId="81" fillId="3" borderId="69" xfId="0" applyNumberFormat="1" applyFont="1" applyFill="1" applyBorder="1"/>
    <xf numFmtId="0" fontId="79" fillId="2" borderId="70" xfId="0" applyFont="1" applyFill="1" applyBorder="1"/>
    <xf numFmtId="0" fontId="0" fillId="2" borderId="71" xfId="0" applyFill="1" applyBorder="1"/>
    <xf numFmtId="0" fontId="16" fillId="0" borderId="15" xfId="0" applyFont="1" applyFill="1" applyBorder="1" applyAlignment="1">
      <alignment wrapText="1"/>
    </xf>
    <xf numFmtId="3" fontId="16" fillId="5" borderId="72" xfId="0" applyNumberFormat="1" applyFont="1" applyFill="1" applyBorder="1" applyAlignment="1">
      <alignment horizontal="right"/>
    </xf>
    <xf numFmtId="0" fontId="16" fillId="0" borderId="72" xfId="0" applyFont="1" applyFill="1" applyBorder="1"/>
    <xf numFmtId="3" fontId="16" fillId="5" borderId="73" xfId="0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/>
    </xf>
    <xf numFmtId="4" fontId="15" fillId="5" borderId="0" xfId="1" applyNumberFormat="1" applyFont="1" applyFill="1" applyBorder="1" applyAlignment="1">
      <alignment horizontal="right"/>
    </xf>
    <xf numFmtId="3" fontId="15" fillId="5" borderId="0" xfId="0" applyNumberFormat="1" applyFont="1" applyFill="1" applyBorder="1"/>
    <xf numFmtId="4" fontId="15" fillId="5" borderId="0" xfId="0" applyNumberFormat="1" applyFont="1" applyFill="1" applyBorder="1" applyAlignment="1">
      <alignment horizontal="right"/>
    </xf>
    <xf numFmtId="0" fontId="23" fillId="2" borderId="31" xfId="0" applyFont="1" applyFill="1" applyBorder="1"/>
    <xf numFmtId="0" fontId="23" fillId="2" borderId="31" xfId="0" applyFont="1" applyFill="1" applyBorder="1" applyAlignment="1">
      <alignment wrapText="1"/>
    </xf>
    <xf numFmtId="0" fontId="23" fillId="2" borderId="3" xfId="0" applyFont="1" applyFill="1" applyBorder="1"/>
    <xf numFmtId="3" fontId="16" fillId="5" borderId="65" xfId="0" applyNumberFormat="1" applyFont="1" applyFill="1" applyBorder="1" applyAlignment="1"/>
    <xf numFmtId="3" fontId="15" fillId="2" borderId="65" xfId="0" applyNumberFormat="1" applyFont="1" applyFill="1" applyBorder="1"/>
    <xf numFmtId="0" fontId="15" fillId="4" borderId="57" xfId="0" applyFont="1" applyFill="1" applyBorder="1" applyAlignment="1">
      <alignment horizontal="center"/>
    </xf>
    <xf numFmtId="3" fontId="15" fillId="4" borderId="65" xfId="0" applyNumberFormat="1" applyFont="1" applyFill="1" applyBorder="1"/>
    <xf numFmtId="3" fontId="16" fillId="0" borderId="74" xfId="0" applyNumberFormat="1" applyFont="1" applyFill="1" applyBorder="1" applyAlignment="1">
      <alignment horizontal="right"/>
    </xf>
    <xf numFmtId="3" fontId="16" fillId="5" borderId="74" xfId="0" applyNumberFormat="1" applyFont="1" applyFill="1" applyBorder="1" applyAlignment="1">
      <alignment horizontal="right"/>
    </xf>
    <xf numFmtId="49" fontId="15" fillId="4" borderId="57" xfId="0" applyNumberFormat="1" applyFont="1" applyFill="1" applyBorder="1" applyAlignment="1">
      <alignment horizontal="center"/>
    </xf>
    <xf numFmtId="3" fontId="16" fillId="4" borderId="65" xfId="0" applyNumberFormat="1" applyFont="1" applyFill="1" applyBorder="1"/>
    <xf numFmtId="14" fontId="15" fillId="2" borderId="57" xfId="0" applyNumberFormat="1" applyFont="1" applyFill="1" applyBorder="1" applyAlignment="1">
      <alignment horizontal="center"/>
    </xf>
    <xf numFmtId="3" fontId="16" fillId="0" borderId="75" xfId="0" applyNumberFormat="1" applyFont="1" applyFill="1" applyBorder="1" applyAlignment="1">
      <alignment horizontal="right"/>
    </xf>
    <xf numFmtId="14" fontId="22" fillId="0" borderId="57" xfId="0" applyNumberFormat="1" applyFont="1" applyFill="1" applyBorder="1" applyAlignment="1">
      <alignment horizontal="center"/>
    </xf>
    <xf numFmtId="0" fontId="17" fillId="2" borderId="54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26" fillId="4" borderId="57" xfId="0" applyNumberFormat="1" applyFont="1" applyFill="1" applyBorder="1" applyAlignment="1">
      <alignment horizontal="center"/>
    </xf>
    <xf numFmtId="0" fontId="28" fillId="5" borderId="76" xfId="0" applyFont="1" applyFill="1" applyBorder="1" applyAlignment="1">
      <alignment horizontal="center"/>
    </xf>
    <xf numFmtId="49" fontId="29" fillId="5" borderId="77" xfId="0" applyNumberFormat="1" applyFont="1" applyFill="1" applyBorder="1" applyAlignment="1"/>
    <xf numFmtId="0" fontId="29" fillId="5" borderId="77" xfId="0" applyFont="1" applyFill="1" applyBorder="1" applyAlignment="1">
      <alignment horizontal="left"/>
    </xf>
    <xf numFmtId="0" fontId="29" fillId="5" borderId="78" xfId="0" applyFont="1" applyFill="1" applyBorder="1" applyAlignment="1">
      <alignment wrapText="1"/>
    </xf>
    <xf numFmtId="3" fontId="30" fillId="5" borderId="78" xfId="0" applyNumberFormat="1" applyFont="1" applyFill="1" applyBorder="1" applyAlignment="1">
      <alignment horizontal="right"/>
    </xf>
    <xf numFmtId="0" fontId="77" fillId="2" borderId="50" xfId="0" applyFont="1" applyFill="1" applyBorder="1"/>
    <xf numFmtId="0" fontId="77" fillId="0" borderId="57" xfId="0" applyFont="1" applyBorder="1"/>
    <xf numFmtId="0" fontId="77" fillId="0" borderId="50" xfId="0" applyFont="1" applyBorder="1"/>
    <xf numFmtId="0" fontId="23" fillId="0" borderId="50" xfId="0" applyFont="1" applyBorder="1"/>
    <xf numFmtId="0" fontId="77" fillId="4" borderId="57" xfId="0" applyFont="1" applyFill="1" applyBorder="1"/>
    <xf numFmtId="0" fontId="77" fillId="4" borderId="50" xfId="0" applyFont="1" applyFill="1" applyBorder="1"/>
    <xf numFmtId="3" fontId="23" fillId="0" borderId="57" xfId="0" applyNumberFormat="1" applyFont="1" applyBorder="1"/>
    <xf numFmtId="3" fontId="23" fillId="0" borderId="50" xfId="0" applyNumberFormat="1" applyFont="1" applyBorder="1"/>
    <xf numFmtId="49" fontId="30" fillId="0" borderId="13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/>
    <xf numFmtId="4" fontId="16" fillId="0" borderId="0" xfId="0" applyNumberFormat="1" applyFont="1" applyFill="1" applyBorder="1"/>
    <xf numFmtId="0" fontId="77" fillId="2" borderId="54" xfId="0" applyFont="1" applyFill="1" applyBorder="1"/>
    <xf numFmtId="0" fontId="77" fillId="2" borderId="52" xfId="0" applyFont="1" applyFill="1" applyBorder="1"/>
    <xf numFmtId="3" fontId="15" fillId="2" borderId="38" xfId="0" applyNumberFormat="1" applyFont="1" applyFill="1" applyBorder="1" applyAlignment="1">
      <alignment horizontal="right"/>
    </xf>
    <xf numFmtId="3" fontId="15" fillId="2" borderId="75" xfId="0" applyNumberFormat="1" applyFont="1" applyFill="1" applyBorder="1"/>
    <xf numFmtId="0" fontId="76" fillId="2" borderId="33" xfId="0" applyFont="1" applyFill="1" applyBorder="1" applyAlignment="1">
      <alignment horizontal="center"/>
    </xf>
    <xf numFmtId="0" fontId="23" fillId="2" borderId="65" xfId="0" applyFont="1" applyFill="1" applyBorder="1"/>
    <xf numFmtId="0" fontId="23" fillId="2" borderId="75" xfId="0" applyFont="1" applyFill="1" applyBorder="1"/>
    <xf numFmtId="49" fontId="15" fillId="4" borderId="4" xfId="0" applyNumberFormat="1" applyFont="1" applyFill="1" applyBorder="1" applyAlignment="1">
      <alignment horizontal="left"/>
    </xf>
    <xf numFmtId="3" fontId="65" fillId="2" borderId="57" xfId="0" applyNumberFormat="1" applyFont="1" applyFill="1" applyBorder="1"/>
    <xf numFmtId="3" fontId="65" fillId="2" borderId="50" xfId="0" applyNumberFormat="1" applyFont="1" applyFill="1" applyBorder="1"/>
    <xf numFmtId="3" fontId="81" fillId="5" borderId="79" xfId="0" applyNumberFormat="1" applyFont="1" applyFill="1" applyBorder="1"/>
    <xf numFmtId="3" fontId="81" fillId="5" borderId="69" xfId="0" applyNumberFormat="1" applyFont="1" applyFill="1" applyBorder="1"/>
    <xf numFmtId="0" fontId="76" fillId="2" borderId="34" xfId="0" applyFont="1" applyFill="1" applyBorder="1" applyAlignment="1">
      <alignment horizontal="center" shrinkToFit="1"/>
    </xf>
    <xf numFmtId="0" fontId="82" fillId="0" borderId="0" xfId="0" applyFont="1"/>
    <xf numFmtId="0" fontId="84" fillId="0" borderId="0" xfId="0" applyFont="1"/>
    <xf numFmtId="3" fontId="83" fillId="0" borderId="57" xfId="0" applyNumberFormat="1" applyFont="1" applyBorder="1"/>
    <xf numFmtId="3" fontId="83" fillId="0" borderId="50" xfId="0" applyNumberFormat="1" applyFont="1" applyBorder="1"/>
    <xf numFmtId="3" fontId="83" fillId="5" borderId="50" xfId="0" applyNumberFormat="1" applyFont="1" applyFill="1" applyBorder="1"/>
    <xf numFmtId="3" fontId="83" fillId="4" borderId="57" xfId="0" applyNumberFormat="1" applyFont="1" applyFill="1" applyBorder="1"/>
    <xf numFmtId="3" fontId="83" fillId="4" borderId="50" xfId="0" applyNumberFormat="1" applyFont="1" applyFill="1" applyBorder="1"/>
    <xf numFmtId="3" fontId="83" fillId="0" borderId="54" xfId="0" applyNumberFormat="1" applyFont="1" applyBorder="1"/>
    <xf numFmtId="3" fontId="83" fillId="0" borderId="52" xfId="0" applyNumberFormat="1" applyFont="1" applyBorder="1"/>
    <xf numFmtId="3" fontId="86" fillId="2" borderId="57" xfId="0" applyNumberFormat="1" applyFont="1" applyFill="1" applyBorder="1"/>
    <xf numFmtId="3" fontId="86" fillId="2" borderId="50" xfId="0" applyNumberFormat="1" applyFont="1" applyFill="1" applyBorder="1"/>
    <xf numFmtId="3" fontId="83" fillId="6" borderId="50" xfId="0" applyNumberFormat="1" applyFont="1" applyFill="1" applyBorder="1"/>
    <xf numFmtId="3" fontId="87" fillId="4" borderId="21" xfId="0" applyNumberFormat="1" applyFont="1" applyFill="1" applyBorder="1" applyAlignment="1"/>
    <xf numFmtId="3" fontId="88" fillId="4" borderId="65" xfId="0" applyNumberFormat="1" applyFont="1" applyFill="1" applyBorder="1" applyAlignment="1"/>
    <xf numFmtId="0" fontId="20" fillId="5" borderId="80" xfId="0" applyFont="1" applyFill="1" applyBorder="1"/>
    <xf numFmtId="3" fontId="89" fillId="5" borderId="81" xfId="0" applyNumberFormat="1" applyFont="1" applyFill="1" applyBorder="1"/>
    <xf numFmtId="3" fontId="77" fillId="2" borderId="57" xfId="0" applyNumberFormat="1" applyFont="1" applyFill="1" applyBorder="1"/>
    <xf numFmtId="16" fontId="14" fillId="0" borderId="57" xfId="0" applyNumberFormat="1" applyFont="1" applyFill="1" applyBorder="1" applyAlignment="1">
      <alignment horizontal="center"/>
    </xf>
    <xf numFmtId="49" fontId="14" fillId="0" borderId="57" xfId="0" applyNumberFormat="1" applyFont="1" applyFill="1" applyBorder="1" applyAlignment="1">
      <alignment horizontal="center"/>
    </xf>
    <xf numFmtId="49" fontId="14" fillId="5" borderId="57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49" fontId="14" fillId="0" borderId="54" xfId="0" applyNumberFormat="1" applyFont="1" applyFill="1" applyBorder="1" applyAlignment="1">
      <alignment horizontal="center"/>
    </xf>
    <xf numFmtId="3" fontId="15" fillId="5" borderId="59" xfId="0" applyNumberFormat="1" applyFont="1" applyFill="1" applyBorder="1" applyAlignment="1">
      <alignment horizontal="center"/>
    </xf>
    <xf numFmtId="14" fontId="22" fillId="0" borderId="82" xfId="0" applyNumberFormat="1" applyFont="1" applyFill="1" applyBorder="1" applyAlignment="1">
      <alignment horizontal="center"/>
    </xf>
    <xf numFmtId="49" fontId="47" fillId="2" borderId="57" xfId="0" applyNumberFormat="1" applyFont="1" applyFill="1" applyBorder="1" applyAlignment="1">
      <alignment horizontal="center"/>
    </xf>
    <xf numFmtId="14" fontId="73" fillId="4" borderId="57" xfId="0" applyNumberFormat="1" applyFont="1" applyFill="1" applyBorder="1" applyAlignment="1">
      <alignment horizontal="center"/>
    </xf>
    <xf numFmtId="0" fontId="0" fillId="0" borderId="60" xfId="0" applyFill="1" applyBorder="1"/>
    <xf numFmtId="49" fontId="43" fillId="5" borderId="42" xfId="0" applyNumberFormat="1" applyFont="1" applyFill="1" applyBorder="1"/>
    <xf numFmtId="0" fontId="39" fillId="5" borderId="43" xfId="0" applyFont="1" applyFill="1" applyBorder="1" applyAlignment="1"/>
    <xf numFmtId="0" fontId="4" fillId="5" borderId="43" xfId="0" applyFont="1" applyFill="1" applyBorder="1"/>
    <xf numFmtId="3" fontId="19" fillId="5" borderId="66" xfId="0" applyNumberFormat="1" applyFont="1" applyFill="1" applyBorder="1"/>
    <xf numFmtId="3" fontId="82" fillId="0" borderId="57" xfId="0" applyNumberFormat="1" applyFont="1" applyBorder="1"/>
    <xf numFmtId="3" fontId="82" fillId="0" borderId="50" xfId="0" applyNumberFormat="1" applyFont="1" applyBorder="1"/>
    <xf numFmtId="3" fontId="15" fillId="2" borderId="57" xfId="0" applyNumberFormat="1" applyFont="1" applyFill="1" applyBorder="1" applyAlignment="1">
      <alignment horizontal="right"/>
    </xf>
    <xf numFmtId="3" fontId="16" fillId="0" borderId="60" xfId="0" applyNumberFormat="1" applyFont="1" applyFill="1" applyBorder="1" applyAlignment="1">
      <alignment horizontal="right"/>
    </xf>
    <xf numFmtId="3" fontId="81" fillId="3" borderId="83" xfId="0" applyNumberFormat="1" applyFont="1" applyFill="1" applyBorder="1"/>
    <xf numFmtId="3" fontId="81" fillId="3" borderId="84" xfId="0" applyNumberFormat="1" applyFont="1" applyFill="1" applyBorder="1"/>
    <xf numFmtId="3" fontId="81" fillId="3" borderId="85" xfId="0" applyNumberFormat="1" applyFont="1" applyFill="1" applyBorder="1"/>
    <xf numFmtId="0" fontId="4" fillId="2" borderId="3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5" fillId="2" borderId="59" xfId="0" applyFont="1" applyFill="1" applyBorder="1" applyAlignment="1">
      <alignment horizontal="center"/>
    </xf>
    <xf numFmtId="3" fontId="15" fillId="2" borderId="39" xfId="0" applyNumberFormat="1" applyFont="1" applyFill="1" applyBorder="1" applyAlignment="1"/>
    <xf numFmtId="3" fontId="65" fillId="2" borderId="86" xfId="0" applyNumberFormat="1" applyFont="1" applyFill="1" applyBorder="1"/>
    <xf numFmtId="3" fontId="12" fillId="3" borderId="87" xfId="0" applyNumberFormat="1" applyFont="1" applyFill="1" applyBorder="1" applyAlignment="1">
      <alignment horizontal="right"/>
    </xf>
    <xf numFmtId="3" fontId="12" fillId="3" borderId="88" xfId="0" applyNumberFormat="1" applyFont="1" applyFill="1" applyBorder="1" applyAlignment="1"/>
    <xf numFmtId="16" fontId="46" fillId="2" borderId="59" xfId="0" applyNumberFormat="1" applyFont="1" applyFill="1" applyBorder="1" applyAlignment="1">
      <alignment horizontal="center"/>
    </xf>
    <xf numFmtId="3" fontId="15" fillId="2" borderId="39" xfId="0" applyNumberFormat="1" applyFont="1" applyFill="1" applyBorder="1" applyAlignment="1">
      <alignment horizontal="right" shrinkToFit="1"/>
    </xf>
    <xf numFmtId="3" fontId="80" fillId="2" borderId="24" xfId="0" applyNumberFormat="1" applyFont="1" applyFill="1" applyBorder="1"/>
    <xf numFmtId="3" fontId="80" fillId="2" borderId="86" xfId="0" applyNumberFormat="1" applyFont="1" applyFill="1" applyBorder="1"/>
    <xf numFmtId="3" fontId="12" fillId="3" borderId="88" xfId="0" applyNumberFormat="1" applyFont="1" applyFill="1" applyBorder="1" applyAlignment="1">
      <alignment shrinkToFit="1"/>
    </xf>
    <xf numFmtId="3" fontId="81" fillId="3" borderId="89" xfId="0" applyNumberFormat="1" applyFont="1" applyFill="1" applyBorder="1"/>
    <xf numFmtId="3" fontId="81" fillId="3" borderId="90" xfId="0" applyNumberFormat="1" applyFont="1" applyFill="1" applyBorder="1"/>
    <xf numFmtId="0" fontId="15" fillId="2" borderId="10" xfId="0" applyFont="1" applyFill="1" applyBorder="1" applyAlignment="1"/>
    <xf numFmtId="0" fontId="15" fillId="2" borderId="11" xfId="0" applyFont="1" applyFill="1" applyBorder="1" applyAlignment="1"/>
    <xf numFmtId="0" fontId="15" fillId="3" borderId="91" xfId="0" applyFont="1" applyFill="1" applyBorder="1" applyAlignment="1">
      <alignment horizontal="left" vertical="center"/>
    </xf>
    <xf numFmtId="0" fontId="15" fillId="3" borderId="92" xfId="0" applyFont="1" applyFill="1" applyBorder="1" applyAlignment="1">
      <alignment vertical="center"/>
    </xf>
    <xf numFmtId="0" fontId="15" fillId="3" borderId="92" xfId="0" applyFont="1" applyFill="1" applyBorder="1" applyAlignment="1"/>
    <xf numFmtId="0" fontId="15" fillId="3" borderId="93" xfId="0" applyFont="1" applyFill="1" applyBorder="1" applyAlignment="1"/>
    <xf numFmtId="0" fontId="84" fillId="0" borderId="0" xfId="0" applyFont="1" applyBorder="1"/>
    <xf numFmtId="0" fontId="16" fillId="0" borderId="60" xfId="0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3" fontId="16" fillId="0" borderId="63" xfId="0" applyNumberFormat="1" applyFont="1" applyFill="1" applyBorder="1" applyAlignment="1">
      <alignment horizontal="right"/>
    </xf>
    <xf numFmtId="3" fontId="16" fillId="0" borderId="43" xfId="0" applyNumberFormat="1" applyFont="1" applyFill="1" applyBorder="1" applyAlignment="1">
      <alignment horizontal="right"/>
    </xf>
    <xf numFmtId="3" fontId="16" fillId="0" borderId="61" xfId="0" applyNumberFormat="1" applyFont="1" applyFill="1" applyBorder="1" applyAlignment="1">
      <alignment horizontal="right"/>
    </xf>
    <xf numFmtId="3" fontId="65" fillId="4" borderId="57" xfId="0" applyNumberFormat="1" applyFont="1" applyFill="1" applyBorder="1"/>
    <xf numFmtId="3" fontId="65" fillId="4" borderId="50" xfId="0" applyNumberFormat="1" applyFont="1" applyFill="1" applyBorder="1"/>
    <xf numFmtId="3" fontId="23" fillId="4" borderId="57" xfId="0" applyNumberFormat="1" applyFont="1" applyFill="1" applyBorder="1"/>
    <xf numFmtId="3" fontId="23" fillId="4" borderId="50" xfId="0" applyNumberFormat="1" applyFont="1" applyFill="1" applyBorder="1"/>
    <xf numFmtId="0" fontId="4" fillId="2" borderId="41" xfId="0" applyFont="1" applyFill="1" applyBorder="1" applyAlignment="1">
      <alignment horizontal="center" vertical="center" shrinkToFit="1"/>
    </xf>
    <xf numFmtId="3" fontId="12" fillId="3" borderId="94" xfId="0" applyNumberFormat="1" applyFont="1" applyFill="1" applyBorder="1" applyAlignment="1"/>
    <xf numFmtId="3" fontId="12" fillId="3" borderId="95" xfId="0" applyNumberFormat="1" applyFont="1" applyFill="1" applyBorder="1" applyAlignment="1"/>
    <xf numFmtId="3" fontId="12" fillId="3" borderId="96" xfId="0" applyNumberFormat="1" applyFont="1" applyFill="1" applyBorder="1" applyAlignment="1"/>
    <xf numFmtId="0" fontId="16" fillId="5" borderId="60" xfId="0" applyFont="1" applyFill="1" applyBorder="1" applyAlignment="1">
      <alignment horizontal="center"/>
    </xf>
    <xf numFmtId="49" fontId="16" fillId="5" borderId="77" xfId="0" applyNumberFormat="1" applyFont="1" applyFill="1" applyBorder="1"/>
    <xf numFmtId="0" fontId="16" fillId="5" borderId="77" xfId="0" applyFont="1" applyFill="1" applyBorder="1" applyAlignment="1">
      <alignment horizontal="left"/>
    </xf>
    <xf numFmtId="0" fontId="16" fillId="5" borderId="78" xfId="0" applyFont="1" applyFill="1" applyBorder="1" applyAlignment="1">
      <alignment wrapText="1"/>
    </xf>
    <xf numFmtId="3" fontId="16" fillId="5" borderId="46" xfId="0" applyNumberFormat="1" applyFont="1" applyFill="1" applyBorder="1" applyAlignment="1">
      <alignment horizontal="right"/>
    </xf>
    <xf numFmtId="3" fontId="16" fillId="5" borderId="97" xfId="0" applyNumberFormat="1" applyFont="1" applyFill="1" applyBorder="1"/>
    <xf numFmtId="0" fontId="77" fillId="0" borderId="60" xfId="0" applyFont="1" applyBorder="1"/>
    <xf numFmtId="0" fontId="77" fillId="0" borderId="61" xfId="0" applyFont="1" applyBorder="1"/>
    <xf numFmtId="0" fontId="24" fillId="4" borderId="83" xfId="0" applyFont="1" applyFill="1" applyBorder="1" applyAlignment="1">
      <alignment horizontal="center"/>
    </xf>
    <xf numFmtId="0" fontId="24" fillId="4" borderId="98" xfId="0" applyFont="1" applyFill="1" applyBorder="1"/>
    <xf numFmtId="0" fontId="18" fillId="4" borderId="99" xfId="0" applyFont="1" applyFill="1" applyBorder="1"/>
    <xf numFmtId="3" fontId="25" fillId="4" borderId="99" xfId="0" applyNumberFormat="1" applyFont="1" applyFill="1" applyBorder="1" applyAlignment="1">
      <alignment horizontal="right"/>
    </xf>
    <xf numFmtId="0" fontId="15" fillId="4" borderId="100" xfId="0" applyFont="1" applyFill="1" applyBorder="1"/>
    <xf numFmtId="3" fontId="46" fillId="4" borderId="96" xfId="0" applyNumberFormat="1" applyFont="1" applyFill="1" applyBorder="1"/>
    <xf numFmtId="0" fontId="24" fillId="4" borderId="101" xfId="0" applyFont="1" applyFill="1" applyBorder="1" applyAlignment="1">
      <alignment horizontal="center"/>
    </xf>
    <xf numFmtId="0" fontId="24" fillId="4" borderId="102" xfId="0" applyFont="1" applyFill="1" applyBorder="1"/>
    <xf numFmtId="0" fontId="42" fillId="4" borderId="100" xfId="0" applyFont="1" applyFill="1" applyBorder="1"/>
    <xf numFmtId="3" fontId="25" fillId="4" borderId="103" xfId="0" applyNumberFormat="1" applyFont="1" applyFill="1" applyBorder="1" applyAlignment="1">
      <alignment horizontal="right"/>
    </xf>
    <xf numFmtId="0" fontId="13" fillId="4" borderId="98" xfId="0" applyFont="1" applyFill="1" applyBorder="1"/>
    <xf numFmtId="3" fontId="90" fillId="0" borderId="63" xfId="0" applyNumberFormat="1" applyFont="1" applyBorder="1"/>
    <xf numFmtId="49" fontId="8" fillId="2" borderId="13" xfId="0" applyNumberFormat="1" applyFont="1" applyFill="1" applyBorder="1" applyAlignment="1">
      <alignment horizontal="center"/>
    </xf>
    <xf numFmtId="16" fontId="16" fillId="5" borderId="57" xfId="0" applyNumberFormat="1" applyFont="1" applyFill="1" applyBorder="1" applyAlignment="1">
      <alignment horizontal="center"/>
    </xf>
    <xf numFmtId="49" fontId="16" fillId="0" borderId="57" xfId="0" applyNumberFormat="1" applyFont="1" applyFill="1" applyBorder="1" applyAlignment="1">
      <alignment horizontal="center"/>
    </xf>
    <xf numFmtId="3" fontId="15" fillId="5" borderId="57" xfId="0" applyNumberFormat="1" applyFont="1" applyFill="1" applyBorder="1" applyAlignment="1">
      <alignment horizontal="center"/>
    </xf>
    <xf numFmtId="0" fontId="32" fillId="2" borderId="57" xfId="0" applyFont="1" applyFill="1" applyBorder="1" applyAlignment="1">
      <alignment horizontal="center"/>
    </xf>
    <xf numFmtId="49" fontId="16" fillId="4" borderId="13" xfId="0" applyNumberFormat="1" applyFont="1" applyFill="1" applyBorder="1" applyAlignment="1">
      <alignment horizontal="left"/>
    </xf>
    <xf numFmtId="0" fontId="14" fillId="0" borderId="57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left"/>
    </xf>
    <xf numFmtId="3" fontId="30" fillId="0" borderId="42" xfId="0" applyNumberFormat="1" applyFont="1" applyFill="1" applyBorder="1" applyAlignment="1">
      <alignment horizontal="right"/>
    </xf>
    <xf numFmtId="49" fontId="9" fillId="2" borderId="14" xfId="0" applyNumberFormat="1" applyFont="1" applyFill="1" applyBorder="1" applyAlignment="1">
      <alignment horizontal="center"/>
    </xf>
    <xf numFmtId="16" fontId="15" fillId="2" borderId="5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9" fillId="2" borderId="3" xfId="0" applyFont="1" applyFill="1" applyBorder="1"/>
    <xf numFmtId="49" fontId="9" fillId="2" borderId="104" xfId="0" applyNumberFormat="1" applyFont="1" applyFill="1" applyBorder="1" applyAlignment="1">
      <alignment horizontal="center"/>
    </xf>
    <xf numFmtId="3" fontId="16" fillId="0" borderId="4" xfId="0" applyNumberFormat="1" applyFont="1" applyFill="1" applyBorder="1"/>
    <xf numFmtId="3" fontId="16" fillId="4" borderId="12" xfId="0" applyNumberFormat="1" applyFont="1" applyFill="1" applyBorder="1" applyAlignment="1">
      <alignment horizontal="right"/>
    </xf>
    <xf numFmtId="3" fontId="16" fillId="4" borderId="50" xfId="0" applyNumberFormat="1" applyFont="1" applyFill="1" applyBorder="1" applyAlignment="1">
      <alignment horizontal="right"/>
    </xf>
    <xf numFmtId="3" fontId="23" fillId="0" borderId="12" xfId="0" applyNumberFormat="1" applyFont="1" applyBorder="1"/>
    <xf numFmtId="3" fontId="23" fillId="4" borderId="12" xfId="0" applyNumberFormat="1" applyFont="1" applyFill="1" applyBorder="1"/>
    <xf numFmtId="3" fontId="17" fillId="2" borderId="12" xfId="0" applyNumberFormat="1" applyFont="1" applyFill="1" applyBorder="1" applyAlignment="1">
      <alignment horizontal="right"/>
    </xf>
    <xf numFmtId="3" fontId="17" fillId="2" borderId="50" xfId="0" applyNumberFormat="1" applyFont="1" applyFill="1" applyBorder="1" applyAlignment="1">
      <alignment horizontal="right"/>
    </xf>
    <xf numFmtId="3" fontId="23" fillId="0" borderId="63" xfId="0" applyNumberFormat="1" applyFont="1" applyBorder="1"/>
    <xf numFmtId="3" fontId="23" fillId="0" borderId="61" xfId="0" applyNumberFormat="1" applyFont="1" applyBorder="1"/>
    <xf numFmtId="0" fontId="0" fillId="2" borderId="105" xfId="0" applyFill="1" applyBorder="1"/>
    <xf numFmtId="3" fontId="90" fillId="4" borderId="12" xfId="0" applyNumberFormat="1" applyFont="1" applyFill="1" applyBorder="1"/>
    <xf numFmtId="3" fontId="27" fillId="4" borderId="21" xfId="0" applyNumberFormat="1" applyFont="1" applyFill="1" applyBorder="1" applyAlignment="1"/>
    <xf numFmtId="3" fontId="83" fillId="0" borderId="13" xfId="0" applyNumberFormat="1" applyFont="1" applyBorder="1"/>
    <xf numFmtId="3" fontId="15" fillId="2" borderId="11" xfId="0" applyNumberFormat="1" applyFont="1" applyFill="1" applyBorder="1" applyAlignment="1"/>
    <xf numFmtId="3" fontId="15" fillId="2" borderId="4" xfId="0" applyNumberFormat="1" applyFont="1" applyFill="1" applyBorder="1"/>
    <xf numFmtId="0" fontId="0" fillId="2" borderId="106" xfId="0" applyFill="1" applyBorder="1"/>
    <xf numFmtId="16" fontId="21" fillId="0" borderId="57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/>
    <xf numFmtId="49" fontId="32" fillId="2" borderId="57" xfId="0" applyNumberFormat="1" applyFont="1" applyFill="1" applyBorder="1" applyAlignment="1">
      <alignment horizontal="center"/>
    </xf>
    <xf numFmtId="49" fontId="30" fillId="0" borderId="13" xfId="0" applyNumberFormat="1" applyFont="1" applyFill="1" applyBorder="1" applyAlignment="1">
      <alignment horizontal="left"/>
    </xf>
    <xf numFmtId="0" fontId="14" fillId="4" borderId="57" xfId="0" applyFont="1" applyFill="1" applyBorder="1" applyAlignment="1">
      <alignment horizontal="center"/>
    </xf>
    <xf numFmtId="49" fontId="14" fillId="4" borderId="13" xfId="0" applyNumberFormat="1" applyFont="1" applyFill="1" applyBorder="1" applyAlignment="1">
      <alignment horizontal="left"/>
    </xf>
    <xf numFmtId="0" fontId="14" fillId="5" borderId="57" xfId="0" applyFont="1" applyFill="1" applyBorder="1" applyAlignment="1">
      <alignment horizontal="center"/>
    </xf>
    <xf numFmtId="49" fontId="30" fillId="5" borderId="13" xfId="0" applyNumberFormat="1" applyFont="1" applyFill="1" applyBorder="1" applyAlignment="1">
      <alignment horizontal="left"/>
    </xf>
    <xf numFmtId="0" fontId="4" fillId="0" borderId="60" xfId="0" applyFont="1" applyBorder="1" applyAlignment="1">
      <alignment horizontal="center"/>
    </xf>
    <xf numFmtId="49" fontId="4" fillId="0" borderId="42" xfId="0" applyNumberFormat="1" applyFont="1" applyBorder="1"/>
    <xf numFmtId="0" fontId="4" fillId="0" borderId="42" xfId="0" applyFont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3" fontId="79" fillId="0" borderId="74" xfId="0" applyNumberFormat="1" applyFont="1" applyBorder="1"/>
    <xf numFmtId="0" fontId="4" fillId="2" borderId="16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3" fontId="12" fillId="3" borderId="107" xfId="0" applyNumberFormat="1" applyFont="1" applyFill="1" applyBorder="1" applyAlignment="1"/>
    <xf numFmtId="3" fontId="15" fillId="2" borderId="27" xfId="0" applyNumberFormat="1" applyFont="1" applyFill="1" applyBorder="1" applyAlignment="1"/>
    <xf numFmtId="3" fontId="16" fillId="4" borderId="16" xfId="0" applyNumberFormat="1" applyFont="1" applyFill="1" applyBorder="1" applyAlignment="1"/>
    <xf numFmtId="3" fontId="16" fillId="4" borderId="16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right"/>
    </xf>
    <xf numFmtId="3" fontId="16" fillId="5" borderId="16" xfId="0" applyNumberFormat="1" applyFont="1" applyFill="1" applyBorder="1" applyAlignment="1">
      <alignment horizontal="right"/>
    </xf>
    <xf numFmtId="3" fontId="15" fillId="2" borderId="16" xfId="0" applyNumberFormat="1" applyFont="1" applyFill="1" applyBorder="1" applyAlignment="1">
      <alignment horizontal="right"/>
    </xf>
    <xf numFmtId="3" fontId="16" fillId="0" borderId="64" xfId="0" applyNumberFormat="1" applyFont="1" applyFill="1" applyBorder="1" applyAlignment="1">
      <alignment horizontal="right"/>
    </xf>
    <xf numFmtId="0" fontId="23" fillId="2" borderId="5" xfId="0" applyFont="1" applyFill="1" applyBorder="1"/>
    <xf numFmtId="3" fontId="65" fillId="2" borderId="24" xfId="0" applyNumberFormat="1" applyFont="1" applyFill="1" applyBorder="1"/>
    <xf numFmtId="3" fontId="65" fillId="2" borderId="12" xfId="0" applyNumberFormat="1" applyFont="1" applyFill="1" applyBorder="1"/>
    <xf numFmtId="3" fontId="18" fillId="4" borderId="99" xfId="0" applyNumberFormat="1" applyFont="1" applyFill="1" applyBorder="1"/>
    <xf numFmtId="3" fontId="48" fillId="4" borderId="4" xfId="0" applyNumberFormat="1" applyFont="1" applyFill="1" applyBorder="1" applyAlignment="1"/>
    <xf numFmtId="3" fontId="19" fillId="5" borderId="43" xfId="0" applyNumberFormat="1" applyFont="1" applyFill="1" applyBorder="1"/>
    <xf numFmtId="3" fontId="83" fillId="4" borderId="12" xfId="0" applyNumberFormat="1" applyFont="1" applyFill="1" applyBorder="1"/>
    <xf numFmtId="0" fontId="22" fillId="0" borderId="108" xfId="0" applyFont="1" applyFill="1" applyBorder="1" applyAlignment="1">
      <alignment horizontal="center"/>
    </xf>
    <xf numFmtId="49" fontId="16" fillId="0" borderId="71" xfId="0" applyNumberFormat="1" applyFont="1" applyFill="1" applyBorder="1"/>
    <xf numFmtId="0" fontId="16" fillId="0" borderId="71" xfId="0" applyFont="1" applyFill="1" applyBorder="1" applyAlignment="1">
      <alignment horizontal="left"/>
    </xf>
    <xf numFmtId="0" fontId="16" fillId="0" borderId="71" xfId="0" applyFont="1" applyFill="1" applyBorder="1"/>
    <xf numFmtId="3" fontId="16" fillId="0" borderId="71" xfId="0" applyNumberFormat="1" applyFont="1" applyFill="1" applyBorder="1" applyAlignment="1">
      <alignment horizontal="right"/>
    </xf>
    <xf numFmtId="3" fontId="16" fillId="5" borderId="71" xfId="0" applyNumberFormat="1" applyFont="1" applyFill="1" applyBorder="1"/>
    <xf numFmtId="0" fontId="0" fillId="0" borderId="71" xfId="0" applyBorder="1"/>
    <xf numFmtId="0" fontId="0" fillId="0" borderId="49" xfId="0" applyBorder="1"/>
    <xf numFmtId="3" fontId="83" fillId="0" borderId="63" xfId="0" applyNumberFormat="1" applyFont="1" applyBorder="1"/>
    <xf numFmtId="3" fontId="76" fillId="4" borderId="50" xfId="0" applyNumberFormat="1" applyFont="1" applyFill="1" applyBorder="1"/>
    <xf numFmtId="3" fontId="12" fillId="3" borderId="93" xfId="0" applyNumberFormat="1" applyFont="1" applyFill="1" applyBorder="1" applyAlignment="1"/>
    <xf numFmtId="3" fontId="16" fillId="0" borderId="4" xfId="0" applyNumberFormat="1" applyFont="1" applyFill="1" applyBorder="1" applyAlignment="1">
      <alignment horizontal="right" shrinkToFit="1"/>
    </xf>
    <xf numFmtId="3" fontId="16" fillId="5" borderId="4" xfId="0" applyNumberFormat="1" applyFont="1" applyFill="1" applyBorder="1"/>
    <xf numFmtId="3" fontId="16" fillId="5" borderId="15" xfId="0" applyNumberFormat="1" applyFont="1" applyFill="1" applyBorder="1"/>
    <xf numFmtId="3" fontId="16" fillId="5" borderId="43" xfId="0" applyNumberFormat="1" applyFont="1" applyFill="1" applyBorder="1"/>
    <xf numFmtId="3" fontId="83" fillId="0" borderId="34" xfId="0" applyNumberFormat="1" applyFont="1" applyBorder="1"/>
    <xf numFmtId="3" fontId="86" fillId="2" borderId="12" xfId="0" applyNumberFormat="1" applyFont="1" applyFill="1" applyBorder="1"/>
    <xf numFmtId="3" fontId="83" fillId="0" borderId="12" xfId="0" applyNumberFormat="1" applyFont="1" applyBorder="1"/>
    <xf numFmtId="3" fontId="83" fillId="5" borderId="12" xfId="0" applyNumberFormat="1" applyFont="1" applyFill="1" applyBorder="1"/>
    <xf numFmtId="3" fontId="83" fillId="6" borderId="12" xfId="0" applyNumberFormat="1" applyFont="1" applyFill="1" applyBorder="1"/>
    <xf numFmtId="3" fontId="83" fillId="0" borderId="61" xfId="0" applyNumberFormat="1" applyFont="1" applyBorder="1"/>
    <xf numFmtId="0" fontId="76" fillId="2" borderId="16" xfId="0" applyFont="1" applyFill="1" applyBorder="1" applyAlignment="1">
      <alignment horizontal="center"/>
    </xf>
    <xf numFmtId="3" fontId="17" fillId="0" borderId="16" xfId="0" applyNumberFormat="1" applyFont="1" applyFill="1" applyBorder="1" applyAlignment="1"/>
    <xf numFmtId="3" fontId="17" fillId="5" borderId="16" xfId="0" applyNumberFormat="1" applyFont="1" applyFill="1" applyBorder="1" applyAlignment="1"/>
    <xf numFmtId="3" fontId="15" fillId="2" borderId="16" xfId="0" applyNumberFormat="1" applyFont="1" applyFill="1" applyBorder="1"/>
    <xf numFmtId="3" fontId="17" fillId="0" borderId="16" xfId="0" applyNumberFormat="1" applyFont="1" applyFill="1" applyBorder="1"/>
    <xf numFmtId="3" fontId="17" fillId="0" borderId="16" xfId="0" applyNumberFormat="1" applyFont="1" applyFill="1" applyBorder="1" applyAlignment="1">
      <alignment horizontal="right"/>
    </xf>
    <xf numFmtId="0" fontId="16" fillId="0" borderId="64" xfId="0" applyFont="1" applyFill="1" applyBorder="1"/>
    <xf numFmtId="3" fontId="16" fillId="4" borderId="33" xfId="0" applyNumberFormat="1" applyFont="1" applyFill="1" applyBorder="1"/>
    <xf numFmtId="3" fontId="16" fillId="0" borderId="46" xfId="0" applyNumberFormat="1" applyFont="1" applyFill="1" applyBorder="1"/>
    <xf numFmtId="3" fontId="85" fillId="0" borderId="12" xfId="0" applyNumberFormat="1" applyFont="1" applyBorder="1"/>
    <xf numFmtId="3" fontId="16" fillId="4" borderId="15" xfId="0" applyNumberFormat="1" applyFont="1" applyFill="1" applyBorder="1" applyAlignment="1">
      <alignment horizontal="right"/>
    </xf>
    <xf numFmtId="3" fontId="15" fillId="2" borderId="16" xfId="0" applyNumberFormat="1" applyFont="1" applyFill="1" applyBorder="1" applyAlignment="1"/>
    <xf numFmtId="3" fontId="16" fillId="5" borderId="16" xfId="0" applyNumberFormat="1" applyFont="1" applyFill="1" applyBorder="1" applyAlignment="1"/>
    <xf numFmtId="3" fontId="16" fillId="0" borderId="16" xfId="0" applyNumberFormat="1" applyFont="1" applyFill="1" applyBorder="1" applyAlignment="1"/>
    <xf numFmtId="3" fontId="16" fillId="4" borderId="16" xfId="0" applyNumberFormat="1" applyFont="1" applyFill="1" applyBorder="1"/>
    <xf numFmtId="3" fontId="16" fillId="5" borderId="25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6" fillId="4" borderId="25" xfId="0" applyNumberFormat="1" applyFont="1" applyFill="1" applyBorder="1"/>
    <xf numFmtId="3" fontId="16" fillId="0" borderId="25" xfId="0" applyNumberFormat="1" applyFont="1" applyBorder="1"/>
    <xf numFmtId="3" fontId="16" fillId="0" borderId="16" xfId="0" applyNumberFormat="1" applyFont="1" applyFill="1" applyBorder="1"/>
    <xf numFmtId="3" fontId="16" fillId="5" borderId="38" xfId="0" applyNumberFormat="1" applyFont="1" applyFill="1" applyBorder="1" applyAlignment="1">
      <alignment horizontal="right"/>
    </xf>
    <xf numFmtId="3" fontId="16" fillId="4" borderId="38" xfId="0" applyNumberFormat="1" applyFont="1" applyFill="1" applyBorder="1" applyAlignment="1">
      <alignment horizontal="right"/>
    </xf>
    <xf numFmtId="3" fontId="16" fillId="0" borderId="33" xfId="0" applyNumberFormat="1" applyFont="1" applyFill="1" applyBorder="1"/>
    <xf numFmtId="3" fontId="81" fillId="3" borderId="102" xfId="0" applyNumberFormat="1" applyFont="1" applyFill="1" applyBorder="1"/>
    <xf numFmtId="3" fontId="81" fillId="0" borderId="12" xfId="0" applyNumberFormat="1" applyFont="1" applyBorder="1"/>
    <xf numFmtId="3" fontId="81" fillId="2" borderId="12" xfId="0" applyNumberFormat="1" applyFont="1" applyFill="1" applyBorder="1"/>
    <xf numFmtId="0" fontId="92" fillId="4" borderId="12" xfId="0" applyFont="1" applyFill="1" applyBorder="1"/>
    <xf numFmtId="0" fontId="92" fillId="4" borderId="50" xfId="0" applyFont="1" applyFill="1" applyBorder="1"/>
    <xf numFmtId="0" fontId="92" fillId="4" borderId="63" xfId="0" applyFont="1" applyFill="1" applyBorder="1"/>
    <xf numFmtId="0" fontId="92" fillId="4" borderId="61" xfId="0" applyFont="1" applyFill="1" applyBorder="1"/>
    <xf numFmtId="0" fontId="34" fillId="4" borderId="83" xfId="0" applyFont="1" applyFill="1" applyBorder="1" applyAlignment="1">
      <alignment horizontal="center"/>
    </xf>
    <xf numFmtId="3" fontId="57" fillId="4" borderId="98" xfId="0" applyNumberFormat="1" applyFont="1" applyFill="1" applyBorder="1" applyAlignment="1">
      <alignment horizontal="right"/>
    </xf>
    <xf numFmtId="0" fontId="71" fillId="4" borderId="57" xfId="0" applyFont="1" applyFill="1" applyBorder="1" applyAlignment="1">
      <alignment horizontal="center"/>
    </xf>
    <xf numFmtId="0" fontId="71" fillId="4" borderId="13" xfId="0" applyFont="1" applyFill="1" applyBorder="1" applyAlignment="1"/>
    <xf numFmtId="0" fontId="0" fillId="4" borderId="13" xfId="0" applyFont="1" applyFill="1" applyBorder="1" applyAlignment="1"/>
    <xf numFmtId="3" fontId="57" fillId="4" borderId="13" xfId="0" applyNumberFormat="1" applyFont="1" applyFill="1" applyBorder="1" applyAlignment="1">
      <alignment horizontal="right"/>
    </xf>
    <xf numFmtId="0" fontId="59" fillId="4" borderId="57" xfId="0" applyFont="1" applyFill="1" applyBorder="1" applyAlignment="1">
      <alignment horizontal="center"/>
    </xf>
    <xf numFmtId="0" fontId="60" fillId="4" borderId="57" xfId="0" applyFont="1" applyFill="1" applyBorder="1" applyAlignment="1">
      <alignment horizontal="center"/>
    </xf>
    <xf numFmtId="16" fontId="60" fillId="4" borderId="60" xfId="0" applyNumberFormat="1" applyFont="1" applyFill="1" applyBorder="1" applyAlignment="1">
      <alignment horizontal="center"/>
    </xf>
    <xf numFmtId="3" fontId="60" fillId="4" borderId="42" xfId="0" applyNumberFormat="1" applyFont="1" applyFill="1" applyBorder="1" applyAlignment="1"/>
    <xf numFmtId="0" fontId="42" fillId="4" borderId="99" xfId="0" applyFont="1" applyFill="1" applyBorder="1"/>
    <xf numFmtId="0" fontId="59" fillId="4" borderId="4" xfId="0" applyFont="1" applyFill="1" applyBorder="1"/>
    <xf numFmtId="3" fontId="60" fillId="4" borderId="43" xfId="0" applyNumberFormat="1" applyFont="1" applyFill="1" applyBorder="1" applyAlignment="1"/>
    <xf numFmtId="3" fontId="56" fillId="7" borderId="109" xfId="0" applyNumberFormat="1" applyFont="1" applyFill="1" applyBorder="1" applyAlignment="1">
      <alignment horizontal="right"/>
    </xf>
    <xf numFmtId="3" fontId="12" fillId="7" borderId="110" xfId="0" applyNumberFormat="1" applyFont="1" applyFill="1" applyBorder="1"/>
    <xf numFmtId="3" fontId="93" fillId="7" borderId="111" xfId="0" applyNumberFormat="1" applyFont="1" applyFill="1" applyBorder="1"/>
    <xf numFmtId="3" fontId="93" fillId="7" borderId="112" xfId="0" applyNumberFormat="1" applyFont="1" applyFill="1" applyBorder="1"/>
    <xf numFmtId="3" fontId="76" fillId="2" borderId="50" xfId="0" applyNumberFormat="1" applyFont="1" applyFill="1" applyBorder="1"/>
    <xf numFmtId="3" fontId="25" fillId="2" borderId="13" xfId="0" applyNumberFormat="1" applyFont="1" applyFill="1" applyBorder="1" applyAlignment="1"/>
    <xf numFmtId="0" fontId="0" fillId="0" borderId="53" xfId="0" applyBorder="1"/>
    <xf numFmtId="0" fontId="0" fillId="0" borderId="24" xfId="0" applyBorder="1"/>
    <xf numFmtId="0" fontId="0" fillId="0" borderId="86" xfId="0" applyBorder="1"/>
    <xf numFmtId="3" fontId="31" fillId="2" borderId="98" xfId="0" applyNumberFormat="1" applyFont="1" applyFill="1" applyBorder="1" applyAlignment="1">
      <alignment horizontal="right"/>
    </xf>
    <xf numFmtId="0" fontId="33" fillId="2" borderId="98" xfId="0" applyFont="1" applyFill="1" applyBorder="1"/>
    <xf numFmtId="0" fontId="22" fillId="0" borderId="60" xfId="0" applyNumberFormat="1" applyFont="1" applyFill="1" applyBorder="1" applyAlignment="1">
      <alignment horizontal="center"/>
    </xf>
    <xf numFmtId="49" fontId="40" fillId="0" borderId="42" xfId="0" applyNumberFormat="1" applyFont="1" applyFill="1" applyBorder="1" applyAlignment="1"/>
    <xf numFmtId="3" fontId="40" fillId="0" borderId="42" xfId="0" applyNumberFormat="1" applyFont="1" applyFill="1" applyBorder="1" applyAlignment="1">
      <alignment horizontal="left"/>
    </xf>
    <xf numFmtId="0" fontId="40" fillId="0" borderId="42" xfId="0" applyFont="1" applyFill="1" applyBorder="1" applyAlignment="1">
      <alignment wrapText="1"/>
    </xf>
    <xf numFmtId="0" fontId="4" fillId="0" borderId="42" xfId="0" applyFont="1" applyFill="1" applyBorder="1"/>
    <xf numFmtId="0" fontId="62" fillId="2" borderId="113" xfId="0" applyFont="1" applyFill="1" applyBorder="1"/>
    <xf numFmtId="3" fontId="81" fillId="3" borderId="79" xfId="0" applyNumberFormat="1" applyFont="1" applyFill="1" applyBorder="1"/>
    <xf numFmtId="3" fontId="65" fillId="2" borderId="98" xfId="0" applyNumberFormat="1" applyFont="1" applyFill="1" applyBorder="1"/>
    <xf numFmtId="3" fontId="65" fillId="2" borderId="84" xfId="0" applyNumberFormat="1" applyFont="1" applyFill="1" applyBorder="1"/>
    <xf numFmtId="3" fontId="76" fillId="2" borderId="13" xfId="0" applyNumberFormat="1" applyFont="1" applyFill="1" applyBorder="1"/>
    <xf numFmtId="3" fontId="23" fillId="0" borderId="42" xfId="0" applyNumberFormat="1" applyFont="1" applyBorder="1"/>
    <xf numFmtId="3" fontId="51" fillId="3" borderId="11" xfId="0" applyNumberFormat="1" applyFont="1" applyFill="1" applyBorder="1" applyAlignment="1"/>
    <xf numFmtId="3" fontId="14" fillId="0" borderId="4" xfId="0" applyNumberFormat="1" applyFont="1" applyFill="1" applyBorder="1" applyAlignment="1"/>
    <xf numFmtId="3" fontId="31" fillId="2" borderId="4" xfId="0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3" fontId="32" fillId="2" borderId="4" xfId="0" applyNumberFormat="1" applyFont="1" applyFill="1" applyBorder="1" applyAlignment="1">
      <alignment horizontal="right"/>
    </xf>
    <xf numFmtId="3" fontId="14" fillId="5" borderId="4" xfId="0" applyNumberFormat="1" applyFont="1" applyFill="1" applyBorder="1" applyAlignment="1">
      <alignment horizontal="right"/>
    </xf>
    <xf numFmtId="3" fontId="30" fillId="0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51" fillId="3" borderId="17" xfId="0" applyNumberFormat="1" applyFont="1" applyFill="1" applyBorder="1" applyAlignment="1"/>
    <xf numFmtId="3" fontId="14" fillId="0" borderId="18" xfId="0" applyNumberFormat="1" applyFont="1" applyFill="1" applyBorder="1" applyAlignment="1"/>
    <xf numFmtId="3" fontId="31" fillId="2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32" fillId="2" borderId="18" xfId="0" applyNumberFormat="1" applyFont="1" applyFill="1" applyBorder="1" applyAlignment="1">
      <alignment horizontal="right"/>
    </xf>
    <xf numFmtId="3" fontId="14" fillId="5" borderId="18" xfId="0" applyNumberFormat="1" applyFont="1" applyFill="1" applyBorder="1" applyAlignment="1">
      <alignment horizontal="right"/>
    </xf>
    <xf numFmtId="3" fontId="30" fillId="0" borderId="41" xfId="0" applyNumberFormat="1" applyFont="1" applyFill="1" applyBorder="1" applyAlignment="1">
      <alignment horizontal="right"/>
    </xf>
    <xf numFmtId="3" fontId="14" fillId="0" borderId="41" xfId="0" applyNumberFormat="1" applyFont="1" applyFill="1" applyBorder="1" applyAlignment="1">
      <alignment horizontal="right"/>
    </xf>
    <xf numFmtId="3" fontId="51" fillId="3" borderId="39" xfId="0" applyNumberFormat="1" applyFont="1" applyFill="1" applyBorder="1" applyAlignment="1"/>
    <xf numFmtId="3" fontId="14" fillId="0" borderId="33" xfId="0" applyNumberFormat="1" applyFont="1" applyFill="1" applyBorder="1" applyAlignment="1"/>
    <xf numFmtId="3" fontId="31" fillId="2" borderId="33" xfId="0" applyNumberFormat="1" applyFont="1" applyFill="1" applyBorder="1"/>
    <xf numFmtId="3" fontId="14" fillId="0" borderId="33" xfId="0" applyNumberFormat="1" applyFont="1" applyFill="1" applyBorder="1" applyAlignment="1">
      <alignment horizontal="right"/>
    </xf>
    <xf numFmtId="3" fontId="31" fillId="2" borderId="33" xfId="0" applyNumberFormat="1" applyFont="1" applyFill="1" applyBorder="1" applyAlignment="1">
      <alignment horizontal="right"/>
    </xf>
    <xf numFmtId="3" fontId="30" fillId="0" borderId="33" xfId="0" applyNumberFormat="1" applyFont="1" applyFill="1" applyBorder="1" applyAlignment="1">
      <alignment horizontal="right"/>
    </xf>
    <xf numFmtId="3" fontId="25" fillId="5" borderId="3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3" fontId="30" fillId="0" borderId="38" xfId="0" applyNumberFormat="1" applyFont="1" applyFill="1" applyBorder="1" applyAlignment="1">
      <alignment horizontal="right"/>
    </xf>
    <xf numFmtId="3" fontId="81" fillId="3" borderId="50" xfId="0" applyNumberFormat="1" applyFont="1" applyFill="1" applyBorder="1"/>
    <xf numFmtId="3" fontId="81" fillId="3" borderId="12" xfId="0" applyNumberFormat="1" applyFont="1" applyFill="1" applyBorder="1"/>
    <xf numFmtId="0" fontId="31" fillId="2" borderId="10" xfId="0" applyFont="1" applyFill="1" applyBorder="1" applyAlignment="1"/>
    <xf numFmtId="0" fontId="31" fillId="2" borderId="11" xfId="0" applyFont="1" applyFill="1" applyBorder="1" applyAlignment="1"/>
    <xf numFmtId="3" fontId="31" fillId="2" borderId="29" xfId="0" applyNumberFormat="1" applyFont="1" applyFill="1" applyBorder="1" applyAlignment="1">
      <alignment horizontal="right"/>
    </xf>
    <xf numFmtId="0" fontId="31" fillId="3" borderId="92" xfId="0" applyFont="1" applyFill="1" applyBorder="1" applyAlignment="1">
      <alignment vertical="center"/>
    </xf>
    <xf numFmtId="0" fontId="31" fillId="3" borderId="93" xfId="0" applyFont="1" applyFill="1" applyBorder="1" applyAlignment="1">
      <alignment vertical="center"/>
    </xf>
    <xf numFmtId="0" fontId="0" fillId="0" borderId="1" xfId="0" applyBorder="1"/>
    <xf numFmtId="3" fontId="16" fillId="0" borderId="42" xfId="0" applyNumberFormat="1" applyFont="1" applyFill="1" applyBorder="1" applyAlignment="1">
      <alignment horizontal="left" wrapText="1"/>
    </xf>
    <xf numFmtId="0" fontId="31" fillId="3" borderId="91" xfId="0" applyFont="1" applyFill="1" applyBorder="1" applyAlignment="1">
      <alignment horizontal="left" vertical="center"/>
    </xf>
    <xf numFmtId="16" fontId="32" fillId="2" borderId="59" xfId="0" applyNumberFormat="1" applyFont="1" applyFill="1" applyBorder="1" applyAlignment="1">
      <alignment horizontal="center"/>
    </xf>
    <xf numFmtId="0" fontId="14" fillId="5" borderId="54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center"/>
    </xf>
    <xf numFmtId="0" fontId="15" fillId="5" borderId="54" xfId="0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/>
    </xf>
    <xf numFmtId="0" fontId="76" fillId="0" borderId="50" xfId="0" applyFont="1" applyBorder="1"/>
    <xf numFmtId="3" fontId="65" fillId="2" borderId="69" xfId="0" applyNumberFormat="1" applyFont="1" applyFill="1" applyBorder="1"/>
    <xf numFmtId="0" fontId="23" fillId="0" borderId="12" xfId="0" applyFont="1" applyBorder="1"/>
    <xf numFmtId="3" fontId="23" fillId="2" borderId="12" xfId="0" applyNumberFormat="1" applyFont="1" applyFill="1" applyBorder="1"/>
    <xf numFmtId="3" fontId="23" fillId="2" borderId="50" xfId="0" applyNumberFormat="1" applyFont="1" applyFill="1" applyBorder="1"/>
    <xf numFmtId="0" fontId="23" fillId="0" borderId="63" xfId="0" applyFont="1" applyBorder="1"/>
    <xf numFmtId="0" fontId="77" fillId="2" borderId="12" xfId="0" applyFont="1" applyFill="1" applyBorder="1"/>
    <xf numFmtId="0" fontId="23" fillId="0" borderId="61" xfId="0" applyFont="1" applyBorder="1"/>
    <xf numFmtId="3" fontId="16" fillId="5" borderId="41" xfId="0" applyNumberFormat="1" applyFont="1" applyFill="1" applyBorder="1" applyAlignment="1">
      <alignment horizontal="right"/>
    </xf>
    <xf numFmtId="3" fontId="4" fillId="5" borderId="41" xfId="0" applyNumberFormat="1" applyFont="1" applyFill="1" applyBorder="1"/>
    <xf numFmtId="3" fontId="4" fillId="5" borderId="114" xfId="0" applyNumberFormat="1" applyFont="1" applyFill="1" applyBorder="1"/>
    <xf numFmtId="3" fontId="15" fillId="5" borderId="38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4" fillId="5" borderId="46" xfId="0" applyNumberFormat="1" applyFont="1" applyFill="1" applyBorder="1"/>
    <xf numFmtId="0" fontId="4" fillId="0" borderId="54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3" fontId="76" fillId="4" borderId="12" xfId="0" applyNumberFormat="1" applyFont="1" applyFill="1" applyBorder="1"/>
    <xf numFmtId="3" fontId="31" fillId="2" borderId="4" xfId="0" applyNumberFormat="1" applyFont="1" applyFill="1" applyBorder="1" applyAlignment="1"/>
    <xf numFmtId="3" fontId="31" fillId="2" borderId="18" xfId="0" applyNumberFormat="1" applyFont="1" applyFill="1" applyBorder="1" applyAlignment="1"/>
    <xf numFmtId="3" fontId="16" fillId="5" borderId="18" xfId="0" applyNumberFormat="1" applyFont="1" applyFill="1" applyBorder="1" applyAlignment="1"/>
    <xf numFmtId="3" fontId="32" fillId="2" borderId="33" xfId="0" applyNumberFormat="1" applyFont="1" applyFill="1" applyBorder="1" applyAlignment="1"/>
    <xf numFmtId="3" fontId="32" fillId="2" borderId="33" xfId="0" applyNumberFormat="1" applyFont="1" applyFill="1" applyBorder="1"/>
    <xf numFmtId="3" fontId="14" fillId="0" borderId="33" xfId="0" applyNumberFormat="1" applyFont="1" applyFill="1" applyBorder="1"/>
    <xf numFmtId="3" fontId="37" fillId="2" borderId="18" xfId="0" applyNumberFormat="1" applyFont="1" applyFill="1" applyBorder="1" applyAlignment="1"/>
    <xf numFmtId="3" fontId="41" fillId="0" borderId="18" xfId="0" applyNumberFormat="1" applyFont="1" applyFill="1" applyBorder="1"/>
    <xf numFmtId="3" fontId="37" fillId="2" borderId="33" xfId="0" applyNumberFormat="1" applyFont="1" applyFill="1" applyBorder="1" applyAlignment="1"/>
    <xf numFmtId="0" fontId="41" fillId="0" borderId="33" xfId="0" applyFont="1" applyFill="1" applyBorder="1"/>
    <xf numFmtId="0" fontId="0" fillId="0" borderId="26" xfId="0" applyBorder="1" applyAlignment="1">
      <alignment horizontal="center"/>
    </xf>
    <xf numFmtId="49" fontId="14" fillId="0" borderId="63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16" fillId="0" borderId="64" xfId="0" applyFont="1" applyFill="1" applyBorder="1" applyAlignment="1">
      <alignment horizontal="left" wrapText="1"/>
    </xf>
    <xf numFmtId="3" fontId="14" fillId="0" borderId="43" xfId="0" applyNumberFormat="1" applyFont="1" applyFill="1" applyBorder="1" applyAlignment="1">
      <alignment horizontal="right"/>
    </xf>
    <xf numFmtId="3" fontId="32" fillId="0" borderId="46" xfId="0" applyNumberFormat="1" applyFont="1" applyFill="1" applyBorder="1"/>
    <xf numFmtId="3" fontId="14" fillId="0" borderId="114" xfId="0" applyNumberFormat="1" applyFont="1" applyFill="1" applyBorder="1" applyAlignment="1">
      <alignment horizontal="right"/>
    </xf>
    <xf numFmtId="0" fontId="0" fillId="0" borderId="1" xfId="0" applyBorder="1" applyAlignment="1"/>
    <xf numFmtId="3" fontId="85" fillId="0" borderId="50" xfId="0" applyNumberFormat="1" applyFont="1" applyBorder="1"/>
    <xf numFmtId="3" fontId="81" fillId="0" borderId="50" xfId="0" applyNumberFormat="1" applyFont="1" applyBorder="1"/>
    <xf numFmtId="3" fontId="81" fillId="2" borderId="50" xfId="0" applyNumberFormat="1" applyFont="1" applyFill="1" applyBorder="1"/>
    <xf numFmtId="49" fontId="16" fillId="5" borderId="43" xfId="0" applyNumberFormat="1" applyFont="1" applyFill="1" applyBorder="1" applyAlignment="1">
      <alignment horizontal="left"/>
    </xf>
    <xf numFmtId="0" fontId="16" fillId="5" borderId="42" xfId="0" applyFont="1" applyFill="1" applyBorder="1" applyAlignment="1">
      <alignment horizontal="left"/>
    </xf>
    <xf numFmtId="0" fontId="16" fillId="5" borderId="43" xfId="0" applyFont="1" applyFill="1" applyBorder="1" applyAlignment="1">
      <alignment horizontal="left" wrapText="1"/>
    </xf>
    <xf numFmtId="3" fontId="16" fillId="5" borderId="43" xfId="0" applyNumberFormat="1" applyFont="1" applyFill="1" applyBorder="1" applyAlignment="1">
      <alignment horizontal="right"/>
    </xf>
    <xf numFmtId="3" fontId="16" fillId="5" borderId="114" xfId="0" applyNumberFormat="1" applyFont="1" applyFill="1" applyBorder="1" applyAlignment="1">
      <alignment horizontal="right"/>
    </xf>
    <xf numFmtId="49" fontId="17" fillId="2" borderId="57" xfId="0" applyNumberFormat="1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0" fillId="0" borderId="115" xfId="0" applyBorder="1"/>
    <xf numFmtId="0" fontId="53" fillId="2" borderId="10" xfId="0" applyFont="1" applyFill="1" applyBorder="1" applyAlignment="1"/>
    <xf numFmtId="0" fontId="55" fillId="2" borderId="10" xfId="0" applyFont="1" applyFill="1" applyBorder="1" applyAlignment="1"/>
    <xf numFmtId="0" fontId="12" fillId="3" borderId="92" xfId="0" applyFont="1" applyFill="1" applyBorder="1" applyAlignment="1">
      <alignment vertical="center"/>
    </xf>
    <xf numFmtId="0" fontId="54" fillId="3" borderId="92" xfId="0" applyFont="1" applyFill="1" applyBorder="1" applyAlignment="1"/>
    <xf numFmtId="0" fontId="12" fillId="3" borderId="91" xfId="0" applyFont="1" applyFill="1" applyBorder="1" applyAlignment="1">
      <alignment horizontal="left" vertical="center"/>
    </xf>
    <xf numFmtId="0" fontId="67" fillId="2" borderId="116" xfId="0" applyFont="1" applyFill="1" applyBorder="1" applyAlignment="1">
      <alignment horizontal="center"/>
    </xf>
    <xf numFmtId="3" fontId="56" fillId="0" borderId="11" xfId="0" applyNumberFormat="1" applyFont="1" applyFill="1" applyBorder="1" applyAlignment="1"/>
    <xf numFmtId="3" fontId="56" fillId="0" borderId="26" xfId="0" applyNumberFormat="1" applyFont="1" applyFill="1" applyBorder="1" applyAlignment="1"/>
    <xf numFmtId="3" fontId="56" fillId="2" borderId="117" xfId="0" applyNumberFormat="1" applyFont="1" applyFill="1" applyBorder="1" applyAlignment="1">
      <alignment horizontal="right"/>
    </xf>
    <xf numFmtId="3" fontId="12" fillId="5" borderId="39" xfId="0" applyNumberFormat="1" applyFont="1" applyFill="1" applyBorder="1" applyAlignment="1"/>
    <xf numFmtId="3" fontId="56" fillId="0" borderId="39" xfId="0" applyNumberFormat="1" applyFont="1" applyFill="1" applyBorder="1" applyAlignment="1"/>
    <xf numFmtId="3" fontId="56" fillId="0" borderId="72" xfId="0" applyNumberFormat="1" applyFont="1" applyFill="1" applyBorder="1" applyAlignment="1"/>
    <xf numFmtId="3" fontId="56" fillId="2" borderId="118" xfId="0" applyNumberFormat="1" applyFont="1" applyFill="1" applyBorder="1" applyAlignment="1">
      <alignment horizontal="right"/>
    </xf>
    <xf numFmtId="3" fontId="12" fillId="5" borderId="37" xfId="0" applyNumberFormat="1" applyFont="1" applyFill="1" applyBorder="1" applyAlignment="1">
      <alignment shrinkToFit="1"/>
    </xf>
    <xf numFmtId="3" fontId="12" fillId="5" borderId="34" xfId="0" applyNumberFormat="1" applyFont="1" applyFill="1" applyBorder="1" applyAlignment="1">
      <alignment horizontal="right"/>
    </xf>
    <xf numFmtId="3" fontId="12" fillId="5" borderId="119" xfId="0" applyNumberFormat="1" applyFont="1" applyFill="1" applyBorder="1" applyAlignment="1"/>
    <xf numFmtId="0" fontId="4" fillId="0" borderId="4" xfId="0" applyFont="1" applyFill="1" applyBorder="1"/>
    <xf numFmtId="0" fontId="4" fillId="0" borderId="4" xfId="0" applyFont="1" applyBorder="1"/>
    <xf numFmtId="3" fontId="31" fillId="2" borderId="39" xfId="0" applyNumberFormat="1" applyFont="1" applyFill="1" applyBorder="1" applyAlignment="1"/>
    <xf numFmtId="3" fontId="4" fillId="0" borderId="33" xfId="0" applyNumberFormat="1" applyFont="1" applyFill="1" applyBorder="1"/>
    <xf numFmtId="3" fontId="4" fillId="0" borderId="33" xfId="0" applyNumberFormat="1" applyFont="1" applyBorder="1"/>
    <xf numFmtId="3" fontId="4" fillId="0" borderId="38" xfId="0" applyNumberFormat="1" applyFont="1" applyBorder="1"/>
    <xf numFmtId="3" fontId="4" fillId="5" borderId="38" xfId="0" applyNumberFormat="1" applyFont="1" applyFill="1" applyBorder="1"/>
    <xf numFmtId="3" fontId="4" fillId="0" borderId="46" xfId="0" applyNumberFormat="1" applyFont="1" applyBorder="1"/>
    <xf numFmtId="0" fontId="54" fillId="3" borderId="93" xfId="0" applyFont="1" applyFill="1" applyBorder="1" applyAlignment="1"/>
    <xf numFmtId="0" fontId="55" fillId="2" borderId="11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3" fillId="5" borderId="15" xfId="0" applyFont="1" applyFill="1" applyBorder="1" applyAlignment="1">
      <alignment wrapText="1"/>
    </xf>
    <xf numFmtId="0" fontId="4" fillId="0" borderId="43" xfId="0" applyFont="1" applyFill="1" applyBorder="1" applyAlignment="1">
      <alignment wrapText="1"/>
    </xf>
    <xf numFmtId="3" fontId="31" fillId="2" borderId="27" xfId="0" applyNumberFormat="1" applyFont="1" applyFill="1" applyBorder="1" applyAlignment="1"/>
    <xf numFmtId="0" fontId="16" fillId="0" borderId="16" xfId="0" applyFont="1" applyFill="1" applyBorder="1"/>
    <xf numFmtId="0" fontId="4" fillId="0" borderId="16" xfId="0" applyFont="1" applyFill="1" applyBorder="1"/>
    <xf numFmtId="0" fontId="4" fillId="0" borderId="16" xfId="0" applyFont="1" applyBorder="1"/>
    <xf numFmtId="0" fontId="4" fillId="0" borderId="25" xfId="0" applyFont="1" applyBorder="1"/>
    <xf numFmtId="164" fontId="4" fillId="5" borderId="25" xfId="1" applyNumberFormat="1" applyFont="1" applyFill="1" applyBorder="1"/>
    <xf numFmtId="0" fontId="4" fillId="0" borderId="64" xfId="0" applyFont="1" applyBorder="1"/>
    <xf numFmtId="0" fontId="4" fillId="0" borderId="15" xfId="0" applyFont="1" applyFill="1" applyBorder="1"/>
    <xf numFmtId="3" fontId="30" fillId="0" borderId="46" xfId="0" applyNumberFormat="1" applyFont="1" applyFill="1" applyBorder="1" applyAlignment="1">
      <alignment horizontal="right"/>
    </xf>
    <xf numFmtId="3" fontId="51" fillId="3" borderId="120" xfId="0" applyNumberFormat="1" applyFont="1" applyFill="1" applyBorder="1" applyAlignment="1">
      <alignment horizontal="right"/>
    </xf>
    <xf numFmtId="3" fontId="31" fillId="2" borderId="17" xfId="0" applyNumberFormat="1" applyFont="1" applyFill="1" applyBorder="1" applyAlignment="1">
      <alignment horizontal="right"/>
    </xf>
    <xf numFmtId="3" fontId="30" fillId="0" borderId="18" xfId="0" applyNumberFormat="1" applyFont="1" applyFill="1" applyBorder="1" applyAlignment="1">
      <alignment horizontal="right"/>
    </xf>
    <xf numFmtId="3" fontId="30" fillId="5" borderId="41" xfId="0" applyNumberFormat="1" applyFont="1" applyFill="1" applyBorder="1" applyAlignment="1">
      <alignment horizontal="right"/>
    </xf>
    <xf numFmtId="3" fontId="30" fillId="5" borderId="18" xfId="0" applyNumberFormat="1" applyFont="1" applyFill="1" applyBorder="1" applyAlignment="1">
      <alignment horizontal="right"/>
    </xf>
    <xf numFmtId="3" fontId="16" fillId="0" borderId="114" xfId="0" applyNumberFormat="1" applyFont="1" applyFill="1" applyBorder="1" applyAlignment="1">
      <alignment horizontal="right"/>
    </xf>
    <xf numFmtId="3" fontId="51" fillId="3" borderId="88" xfId="0" applyNumberFormat="1" applyFont="1" applyFill="1" applyBorder="1" applyAlignment="1">
      <alignment horizontal="right"/>
    </xf>
    <xf numFmtId="3" fontId="31" fillId="2" borderId="39" xfId="0" applyNumberFormat="1" applyFont="1" applyFill="1" applyBorder="1" applyAlignment="1">
      <alignment horizontal="right"/>
    </xf>
    <xf numFmtId="3" fontId="30" fillId="5" borderId="38" xfId="0" applyNumberFormat="1" applyFont="1" applyFill="1" applyBorder="1" applyAlignment="1">
      <alignment horizontal="right"/>
    </xf>
    <xf numFmtId="3" fontId="30" fillId="5" borderId="33" xfId="0" applyNumberFormat="1" applyFont="1" applyFill="1" applyBorder="1" applyAlignment="1">
      <alignment horizontal="right"/>
    </xf>
    <xf numFmtId="3" fontId="4" fillId="5" borderId="72" xfId="0" applyNumberFormat="1" applyFont="1" applyFill="1" applyBorder="1" applyAlignment="1">
      <alignment horizontal="right"/>
    </xf>
    <xf numFmtId="3" fontId="4" fillId="5" borderId="38" xfId="0" applyNumberFormat="1" applyFont="1" applyFill="1" applyBorder="1" applyAlignment="1">
      <alignment horizontal="right"/>
    </xf>
    <xf numFmtId="3" fontId="4" fillId="5" borderId="33" xfId="0" applyNumberFormat="1" applyFont="1" applyFill="1" applyBorder="1" applyAlignment="1">
      <alignment horizontal="right"/>
    </xf>
    <xf numFmtId="3" fontId="4" fillId="5" borderId="39" xfId="0" applyNumberFormat="1" applyFont="1" applyFill="1" applyBorder="1" applyAlignment="1">
      <alignment horizontal="right"/>
    </xf>
    <xf numFmtId="3" fontId="33" fillId="2" borderId="33" xfId="0" applyNumberFormat="1" applyFont="1" applyFill="1" applyBorder="1" applyAlignment="1">
      <alignment horizontal="right"/>
    </xf>
    <xf numFmtId="3" fontId="16" fillId="0" borderId="46" xfId="0" applyNumberFormat="1" applyFont="1" applyFill="1" applyBorder="1" applyAlignment="1">
      <alignment horizontal="right"/>
    </xf>
    <xf numFmtId="0" fontId="32" fillId="3" borderId="93" xfId="0" applyFont="1" applyFill="1" applyBorder="1" applyAlignment="1"/>
    <xf numFmtId="0" fontId="30" fillId="0" borderId="4" xfId="0" applyFont="1" applyFill="1" applyBorder="1" applyAlignment="1"/>
    <xf numFmtId="0" fontId="30" fillId="0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/>
    </xf>
    <xf numFmtId="0" fontId="4" fillId="5" borderId="15" xfId="0" applyFont="1" applyFill="1" applyBorder="1" applyAlignment="1">
      <alignment wrapText="1"/>
    </xf>
    <xf numFmtId="0" fontId="4" fillId="5" borderId="4" xfId="0" applyFont="1" applyFill="1" applyBorder="1"/>
    <xf numFmtId="0" fontId="16" fillId="0" borderId="25" xfId="0" applyFont="1" applyFill="1" applyBorder="1" applyAlignment="1">
      <alignment wrapText="1"/>
    </xf>
    <xf numFmtId="3" fontId="31" fillId="5" borderId="38" xfId="0" applyNumberFormat="1" applyFont="1" applyFill="1" applyBorder="1" applyAlignment="1">
      <alignment horizontal="right"/>
    </xf>
    <xf numFmtId="3" fontId="31" fillId="0" borderId="46" xfId="0" applyNumberFormat="1" applyFont="1" applyFill="1" applyBorder="1" applyAlignment="1">
      <alignment horizontal="right"/>
    </xf>
    <xf numFmtId="3" fontId="56" fillId="3" borderId="16" xfId="0" applyNumberFormat="1" applyFont="1" applyFill="1" applyBorder="1" applyAlignment="1"/>
    <xf numFmtId="3" fontId="31" fillId="2" borderId="16" xfId="0" applyNumberFormat="1" applyFont="1" applyFill="1" applyBorder="1" applyAlignment="1">
      <alignment horizontal="right"/>
    </xf>
    <xf numFmtId="3" fontId="30" fillId="0" borderId="16" xfId="0" applyNumberFormat="1" applyFont="1" applyFill="1" applyBorder="1" applyAlignment="1">
      <alignment horizontal="right"/>
    </xf>
    <xf numFmtId="3" fontId="30" fillId="4" borderId="16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5" borderId="16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64" xfId="0" applyNumberFormat="1" applyFont="1" applyBorder="1" applyAlignment="1">
      <alignment horizontal="right"/>
    </xf>
    <xf numFmtId="3" fontId="56" fillId="3" borderId="33" xfId="0" applyNumberFormat="1" applyFont="1" applyFill="1" applyBorder="1" applyAlignment="1"/>
    <xf numFmtId="3" fontId="30" fillId="4" borderId="33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0" fontId="4" fillId="2" borderId="27" xfId="0" applyFont="1" applyFill="1" applyBorder="1" applyAlignment="1"/>
    <xf numFmtId="0" fontId="9" fillId="2" borderId="25" xfId="0" applyFont="1" applyFill="1" applyBorder="1"/>
    <xf numFmtId="0" fontId="4" fillId="0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wrapText="1"/>
    </xf>
    <xf numFmtId="0" fontId="17" fillId="2" borderId="3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shrinkToFit="1"/>
    </xf>
    <xf numFmtId="3" fontId="56" fillId="3" borderId="18" xfId="0" applyNumberFormat="1" applyFont="1" applyFill="1" applyBorder="1" applyAlignment="1"/>
    <xf numFmtId="3" fontId="30" fillId="4" borderId="18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3" fontId="14" fillId="5" borderId="33" xfId="0" applyNumberFormat="1" applyFont="1" applyFill="1" applyBorder="1" applyAlignment="1">
      <alignment horizontal="right"/>
    </xf>
    <xf numFmtId="3" fontId="17" fillId="4" borderId="33" xfId="0" applyNumberFormat="1" applyFont="1" applyFill="1" applyBorder="1" applyAlignment="1">
      <alignment horizontal="right"/>
    </xf>
    <xf numFmtId="3" fontId="30" fillId="5" borderId="33" xfId="0" applyNumberFormat="1" applyFont="1" applyFill="1" applyBorder="1"/>
    <xf numFmtId="3" fontId="30" fillId="0" borderId="33" xfId="0" applyNumberFormat="1" applyFont="1" applyFill="1" applyBorder="1"/>
    <xf numFmtId="3" fontId="30" fillId="0" borderId="46" xfId="0" applyNumberFormat="1" applyFont="1" applyFill="1" applyBorder="1"/>
    <xf numFmtId="0" fontId="4" fillId="0" borderId="33" xfId="0" applyFont="1" applyFill="1" applyBorder="1"/>
    <xf numFmtId="0" fontId="4" fillId="2" borderId="25" xfId="0" applyFont="1" applyFill="1" applyBorder="1" applyAlignment="1"/>
    <xf numFmtId="0" fontId="4" fillId="0" borderId="43" xfId="0" applyFont="1" applyFill="1" applyBorder="1" applyAlignment="1">
      <alignment horizontal="left"/>
    </xf>
    <xf numFmtId="3" fontId="30" fillId="0" borderId="33" xfId="1" applyNumberFormat="1" applyFont="1" applyFill="1" applyBorder="1" applyAlignment="1">
      <alignment horizontal="right"/>
    </xf>
    <xf numFmtId="3" fontId="32" fillId="2" borderId="33" xfId="0" applyNumberFormat="1" applyFont="1" applyFill="1" applyBorder="1" applyAlignment="1">
      <alignment horizontal="right"/>
    </xf>
    <xf numFmtId="3" fontId="14" fillId="0" borderId="38" xfId="0" applyNumberFormat="1" applyFont="1" applyFill="1" applyBorder="1" applyAlignment="1">
      <alignment horizontal="right"/>
    </xf>
    <xf numFmtId="3" fontId="15" fillId="2" borderId="33" xfId="0" applyNumberFormat="1" applyFont="1" applyFill="1" applyBorder="1" applyAlignment="1">
      <alignment horizontal="center"/>
    </xf>
    <xf numFmtId="3" fontId="16" fillId="4" borderId="33" xfId="0" applyNumberFormat="1" applyFont="1" applyFill="1" applyBorder="1" applyAlignment="1">
      <alignment horizontal="center"/>
    </xf>
    <xf numFmtId="3" fontId="16" fillId="0" borderId="33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left" wrapText="1"/>
    </xf>
    <xf numFmtId="49" fontId="16" fillId="5" borderId="27" xfId="0" applyNumberFormat="1" applyFont="1" applyFill="1" applyBorder="1" applyAlignment="1">
      <alignment horizontal="left" wrapText="1"/>
    </xf>
    <xf numFmtId="3" fontId="12" fillId="3" borderId="33" xfId="0" applyNumberFormat="1" applyFont="1" applyFill="1" applyBorder="1" applyAlignment="1">
      <alignment horizontal="right"/>
    </xf>
    <xf numFmtId="4" fontId="23" fillId="0" borderId="5" xfId="0" applyNumberFormat="1" applyFont="1" applyBorder="1"/>
    <xf numFmtId="4" fontId="23" fillId="0" borderId="70" xfId="0" applyNumberFormat="1" applyFont="1" applyBorder="1"/>
    <xf numFmtId="0" fontId="16" fillId="0" borderId="43" xfId="0" applyFont="1" applyFill="1" applyBorder="1" applyAlignment="1">
      <alignment horizontal="left" wrapText="1"/>
    </xf>
    <xf numFmtId="3" fontId="16" fillId="0" borderId="46" xfId="0" applyNumberFormat="1" applyFont="1" applyFill="1" applyBorder="1" applyAlignment="1">
      <alignment horizontal="center"/>
    </xf>
    <xf numFmtId="0" fontId="24" fillId="4" borderId="99" xfId="0" applyFont="1" applyFill="1" applyBorder="1"/>
    <xf numFmtId="0" fontId="24" fillId="4" borderId="103" xfId="0" applyFont="1" applyFill="1" applyBorder="1"/>
    <xf numFmtId="0" fontId="42" fillId="4" borderId="103" xfId="0" applyFont="1" applyFill="1" applyBorder="1"/>
    <xf numFmtId="3" fontId="18" fillId="4" borderId="100" xfId="0" applyNumberFormat="1" applyFont="1" applyFill="1" applyBorder="1"/>
    <xf numFmtId="3" fontId="91" fillId="4" borderId="102" xfId="0" applyNumberFormat="1" applyFont="1" applyFill="1" applyBorder="1"/>
    <xf numFmtId="3" fontId="91" fillId="4" borderId="121" xfId="0" applyNumberFormat="1" applyFont="1" applyFill="1" applyBorder="1"/>
    <xf numFmtId="3" fontId="90" fillId="4" borderId="74" xfId="0" applyNumberFormat="1" applyFont="1" applyFill="1" applyBorder="1"/>
    <xf numFmtId="3" fontId="90" fillId="0" borderId="122" xfId="0" applyNumberFormat="1" applyFont="1" applyBorder="1"/>
    <xf numFmtId="0" fontId="93" fillId="4" borderId="102" xfId="0" applyFont="1" applyFill="1" applyBorder="1"/>
    <xf numFmtId="0" fontId="93" fillId="4" borderId="84" xfId="0" applyFont="1" applyFill="1" applyBorder="1"/>
    <xf numFmtId="3" fontId="95" fillId="3" borderId="79" xfId="0" applyNumberFormat="1" applyFont="1" applyFill="1" applyBorder="1"/>
    <xf numFmtId="3" fontId="12" fillId="3" borderId="17" xfId="0" applyNumberFormat="1" applyFont="1" applyFill="1" applyBorder="1" applyAlignment="1"/>
    <xf numFmtId="3" fontId="15" fillId="2" borderId="17" xfId="0" applyNumberFormat="1" applyFont="1" applyFill="1" applyBorder="1" applyAlignment="1">
      <alignment horizontal="right"/>
    </xf>
    <xf numFmtId="0" fontId="65" fillId="2" borderId="24" xfId="0" applyFont="1" applyFill="1" applyBorder="1"/>
    <xf numFmtId="0" fontId="65" fillId="2" borderId="86" xfId="0" applyFont="1" applyFill="1" applyBorder="1"/>
    <xf numFmtId="3" fontId="12" fillId="3" borderId="88" xfId="0" applyNumberFormat="1" applyFont="1" applyFill="1" applyBorder="1" applyAlignment="1">
      <alignment horizontal="right"/>
    </xf>
    <xf numFmtId="3" fontId="12" fillId="3" borderId="120" xfId="0" applyNumberFormat="1" applyFont="1" applyFill="1" applyBorder="1" applyAlignment="1"/>
    <xf numFmtId="3" fontId="95" fillId="3" borderId="89" xfId="0" applyNumberFormat="1" applyFont="1" applyFill="1" applyBorder="1"/>
    <xf numFmtId="0" fontId="97" fillId="0" borderId="12" xfId="0" applyFont="1" applyBorder="1"/>
    <xf numFmtId="0" fontId="97" fillId="0" borderId="50" xfId="0" applyFont="1" applyBorder="1"/>
    <xf numFmtId="3" fontId="95" fillId="3" borderId="90" xfId="0" applyNumberFormat="1" applyFont="1" applyFill="1" applyBorder="1"/>
    <xf numFmtId="3" fontId="96" fillId="2" borderId="12" xfId="0" applyNumberFormat="1" applyFont="1" applyFill="1" applyBorder="1"/>
    <xf numFmtId="3" fontId="94" fillId="0" borderId="12" xfId="0" applyNumberFormat="1" applyFont="1" applyBorder="1"/>
    <xf numFmtId="3" fontId="94" fillId="0" borderId="50" xfId="0" applyNumberFormat="1" applyFont="1" applyBorder="1"/>
    <xf numFmtId="3" fontId="96" fillId="2" borderId="50" xfId="0" applyNumberFormat="1" applyFont="1" applyFill="1" applyBorder="1"/>
    <xf numFmtId="3" fontId="94" fillId="0" borderId="63" xfId="0" applyNumberFormat="1" applyFont="1" applyBorder="1"/>
    <xf numFmtId="3" fontId="94" fillId="0" borderId="61" xfId="0" applyNumberFormat="1" applyFont="1" applyBorder="1"/>
    <xf numFmtId="3" fontId="97" fillId="0" borderId="50" xfId="0" applyNumberFormat="1" applyFont="1" applyBorder="1"/>
    <xf numFmtId="3" fontId="97" fillId="0" borderId="12" xfId="0" applyNumberFormat="1" applyFont="1" applyBorder="1"/>
    <xf numFmtId="3" fontId="95" fillId="3" borderId="69" xfId="0" applyNumberFormat="1" applyFont="1" applyFill="1" applyBorder="1"/>
    <xf numFmtId="3" fontId="23" fillId="0" borderId="5" xfId="0" applyNumberFormat="1" applyFont="1" applyBorder="1"/>
    <xf numFmtId="3" fontId="23" fillId="0" borderId="70" xfId="0" applyNumberFormat="1" applyFont="1" applyBorder="1"/>
    <xf numFmtId="0" fontId="24" fillId="2" borderId="83" xfId="0" applyFont="1" applyFill="1" applyBorder="1" applyAlignment="1">
      <alignment horizontal="center"/>
    </xf>
    <xf numFmtId="0" fontId="24" fillId="2" borderId="98" xfId="0" applyFont="1" applyFill="1" applyBorder="1"/>
    <xf numFmtId="0" fontId="35" fillId="2" borderId="99" xfId="0" applyFont="1" applyFill="1" applyBorder="1"/>
    <xf numFmtId="16" fontId="36" fillId="2" borderId="57" xfId="0" applyNumberFormat="1" applyFont="1" applyFill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49" fontId="39" fillId="0" borderId="42" xfId="0" applyNumberFormat="1" applyFont="1" applyFill="1" applyBorder="1" applyAlignment="1"/>
    <xf numFmtId="0" fontId="39" fillId="0" borderId="42" xfId="0" applyFont="1" applyFill="1" applyBorder="1" applyAlignment="1">
      <alignment horizontal="right"/>
    </xf>
    <xf numFmtId="0" fontId="39" fillId="0" borderId="43" xfId="0" applyFont="1" applyFill="1" applyBorder="1" applyAlignment="1">
      <alignment wrapText="1"/>
    </xf>
    <xf numFmtId="3" fontId="40" fillId="0" borderId="66" xfId="0" applyNumberFormat="1" applyFont="1" applyFill="1" applyBorder="1" applyAlignment="1">
      <alignment horizontal="right"/>
    </xf>
    <xf numFmtId="0" fontId="41" fillId="0" borderId="46" xfId="0" applyFont="1" applyFill="1" applyBorder="1"/>
    <xf numFmtId="3" fontId="40" fillId="0" borderId="114" xfId="0" applyNumberFormat="1" applyFont="1" applyFill="1" applyBorder="1" applyAlignment="1">
      <alignment horizontal="right"/>
    </xf>
    <xf numFmtId="3" fontId="76" fillId="2" borderId="102" xfId="0" applyNumberFormat="1" applyFont="1" applyFill="1" applyBorder="1"/>
    <xf numFmtId="3" fontId="76" fillId="2" borderId="84" xfId="0" applyNumberFormat="1" applyFont="1" applyFill="1" applyBorder="1"/>
    <xf numFmtId="3" fontId="98" fillId="4" borderId="12" xfId="0" applyNumberFormat="1" applyFont="1" applyFill="1" applyBorder="1"/>
    <xf numFmtId="3" fontId="12" fillId="3" borderId="119" xfId="0" applyNumberFormat="1" applyFont="1" applyFill="1" applyBorder="1" applyAlignment="1"/>
    <xf numFmtId="3" fontId="17" fillId="2" borderId="100" xfId="0" applyNumberFormat="1" applyFont="1" applyFill="1" applyBorder="1" applyAlignment="1">
      <alignment horizontal="right"/>
    </xf>
    <xf numFmtId="0" fontId="17" fillId="2" borderId="94" xfId="0" applyFont="1" applyFill="1" applyBorder="1"/>
    <xf numFmtId="3" fontId="17" fillId="2" borderId="95" xfId="0" applyNumberFormat="1" applyFont="1" applyFill="1" applyBorder="1" applyAlignment="1">
      <alignment horizontal="right"/>
    </xf>
    <xf numFmtId="3" fontId="23" fillId="0" borderId="2" xfId="0" applyNumberFormat="1" applyFont="1" applyBorder="1"/>
    <xf numFmtId="3" fontId="23" fillId="0" borderId="52" xfId="0" applyNumberFormat="1" applyFont="1" applyBorder="1"/>
    <xf numFmtId="3" fontId="99" fillId="4" borderId="102" xfId="0" applyNumberFormat="1" applyFont="1" applyFill="1" applyBorder="1"/>
    <xf numFmtId="3" fontId="99" fillId="4" borderId="84" xfId="0" applyNumberFormat="1" applyFont="1" applyFill="1" applyBorder="1"/>
    <xf numFmtId="16" fontId="36" fillId="4" borderId="57" xfId="0" applyNumberFormat="1" applyFont="1" applyFill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49" fontId="44" fillId="0" borderId="42" xfId="0" applyNumberFormat="1" applyFont="1" applyFill="1" applyBorder="1" applyAlignment="1"/>
    <xf numFmtId="0" fontId="44" fillId="0" borderId="42" xfId="0" applyFont="1" applyFill="1" applyBorder="1" applyAlignment="1">
      <alignment horizontal="left"/>
    </xf>
    <xf numFmtId="0" fontId="44" fillId="0" borderId="43" xfId="0" applyFont="1" applyFill="1" applyBorder="1" applyAlignment="1">
      <alignment wrapText="1"/>
    </xf>
    <xf numFmtId="0" fontId="50" fillId="0" borderId="43" xfId="0" applyFont="1" applyFill="1" applyBorder="1"/>
    <xf numFmtId="0" fontId="50" fillId="0" borderId="42" xfId="0" applyFont="1" applyFill="1" applyBorder="1"/>
    <xf numFmtId="0" fontId="43" fillId="0" borderId="66" xfId="0" applyFont="1" applyBorder="1"/>
    <xf numFmtId="3" fontId="98" fillId="0" borderId="63" xfId="0" applyNumberFormat="1" applyFont="1" applyBorder="1"/>
    <xf numFmtId="3" fontId="96" fillId="2" borderId="79" xfId="0" applyNumberFormat="1" applyFont="1" applyFill="1" applyBorder="1"/>
    <xf numFmtId="3" fontId="97" fillId="0" borderId="63" xfId="0" applyNumberFormat="1" applyFont="1" applyBorder="1"/>
    <xf numFmtId="3" fontId="97" fillId="0" borderId="61" xfId="0" applyNumberFormat="1" applyFont="1" applyBorder="1"/>
    <xf numFmtId="3" fontId="96" fillId="2" borderId="69" xfId="0" applyNumberFormat="1" applyFont="1" applyFill="1" applyBorder="1"/>
    <xf numFmtId="3" fontId="95" fillId="3" borderId="87" xfId="0" applyNumberFormat="1" applyFont="1" applyFill="1" applyBorder="1"/>
    <xf numFmtId="3" fontId="95" fillId="3" borderId="123" xfId="0" applyNumberFormat="1" applyFont="1" applyFill="1" applyBorder="1"/>
    <xf numFmtId="49" fontId="32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3" fontId="14" fillId="5" borderId="15" xfId="0" applyNumberFormat="1" applyFont="1" applyFill="1" applyBorder="1" applyAlignment="1">
      <alignment horizontal="right"/>
    </xf>
    <xf numFmtId="3" fontId="14" fillId="0" borderId="38" xfId="0" applyNumberFormat="1" applyFont="1" applyFill="1" applyBorder="1"/>
    <xf numFmtId="3" fontId="14" fillId="5" borderId="41" xfId="0" applyNumberFormat="1" applyFont="1" applyFill="1" applyBorder="1" applyAlignment="1">
      <alignment horizontal="right"/>
    </xf>
    <xf numFmtId="0" fontId="23" fillId="2" borderId="50" xfId="0" applyFont="1" applyFill="1" applyBorder="1" applyAlignment="1">
      <alignment wrapText="1"/>
    </xf>
    <xf numFmtId="0" fontId="23" fillId="2" borderId="65" xfId="0" applyFont="1" applyFill="1" applyBorder="1" applyAlignment="1">
      <alignment wrapTex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horizontal="center" vertical="center" shrinkToFit="1"/>
    </xf>
    <xf numFmtId="0" fontId="13" fillId="2" borderId="124" xfId="0" applyFont="1" applyFill="1" applyBorder="1" applyAlignment="1">
      <alignment horizontal="center" vertical="center" shrinkToFit="1"/>
    </xf>
    <xf numFmtId="0" fontId="13" fillId="2" borderId="75" xfId="0" applyFont="1" applyFill="1" applyBorder="1" applyAlignment="1">
      <alignment horizontal="center" vertical="center" shrinkToFit="1"/>
    </xf>
    <xf numFmtId="0" fontId="13" fillId="2" borderId="48" xfId="0" applyFont="1" applyFill="1" applyBorder="1" applyAlignment="1">
      <alignment horizontal="center" vertical="center" shrinkToFit="1"/>
    </xf>
    <xf numFmtId="0" fontId="17" fillId="2" borderId="38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3" fontId="23" fillId="6" borderId="12" xfId="0" applyNumberFormat="1" applyFont="1" applyFill="1" applyBorder="1"/>
    <xf numFmtId="3" fontId="23" fillId="6" borderId="50" xfId="0" applyNumberFormat="1" applyFont="1" applyFill="1" applyBorder="1"/>
    <xf numFmtId="0" fontId="50" fillId="0" borderId="0" xfId="0" applyFont="1" applyBorder="1"/>
    <xf numFmtId="3" fontId="23" fillId="0" borderId="73" xfId="0" applyNumberFormat="1" applyFont="1" applyBorder="1"/>
    <xf numFmtId="3" fontId="23" fillId="0" borderId="81" xfId="0" applyNumberFormat="1" applyFont="1" applyBorder="1"/>
    <xf numFmtId="3" fontId="23" fillId="0" borderId="71" xfId="0" applyNumberFormat="1" applyFont="1" applyBorder="1"/>
    <xf numFmtId="3" fontId="23" fillId="0" borderId="125" xfId="0" applyNumberFormat="1" applyFont="1" applyBorder="1"/>
    <xf numFmtId="49" fontId="4" fillId="0" borderId="14" xfId="0" applyNumberFormat="1" applyFont="1" applyFill="1" applyBorder="1" applyAlignment="1">
      <alignment horizontal="left" wrapText="1"/>
    </xf>
    <xf numFmtId="3" fontId="99" fillId="4" borderId="96" xfId="0" applyNumberFormat="1" applyFont="1" applyFill="1" applyBorder="1"/>
    <xf numFmtId="3" fontId="98" fillId="4" borderId="65" xfId="0" applyNumberFormat="1" applyFont="1" applyFill="1" applyBorder="1"/>
    <xf numFmtId="3" fontId="98" fillId="0" borderId="97" xfId="0" applyNumberFormat="1" applyFont="1" applyBorder="1"/>
    <xf numFmtId="3" fontId="100" fillId="4" borderId="83" xfId="0" applyNumberFormat="1" applyFont="1" applyFill="1" applyBorder="1"/>
    <xf numFmtId="3" fontId="100" fillId="4" borderId="84" xfId="0" applyNumberFormat="1" applyFont="1" applyFill="1" applyBorder="1"/>
    <xf numFmtId="3" fontId="101" fillId="4" borderId="57" xfId="0" applyNumberFormat="1" applyFont="1" applyFill="1" applyBorder="1"/>
    <xf numFmtId="3" fontId="101" fillId="4" borderId="50" xfId="0" applyNumberFormat="1" applyFont="1" applyFill="1" applyBorder="1"/>
    <xf numFmtId="3" fontId="101" fillId="0" borderId="60" xfId="0" applyNumberFormat="1" applyFont="1" applyBorder="1"/>
    <xf numFmtId="3" fontId="101" fillId="0" borderId="61" xfId="0" applyNumberFormat="1" applyFont="1" applyBorder="1"/>
    <xf numFmtId="0" fontId="0" fillId="0" borderId="125" xfId="0" applyBorder="1"/>
    <xf numFmtId="3" fontId="102" fillId="4" borderId="12" xfId="0" applyNumberFormat="1" applyFont="1" applyFill="1" applyBorder="1"/>
    <xf numFmtId="3" fontId="102" fillId="4" borderId="50" xfId="0" applyNumberFormat="1" applyFont="1" applyFill="1" applyBorder="1"/>
    <xf numFmtId="3" fontId="102" fillId="0" borderId="12" xfId="0" applyNumberFormat="1" applyFont="1" applyBorder="1"/>
    <xf numFmtId="3" fontId="102" fillId="0" borderId="50" xfId="0" applyNumberFormat="1" applyFont="1" applyBorder="1"/>
    <xf numFmtId="3" fontId="102" fillId="0" borderId="63" xfId="0" applyNumberFormat="1" applyFont="1" applyBorder="1"/>
    <xf numFmtId="3" fontId="102" fillId="0" borderId="61" xfId="0" applyNumberFormat="1" applyFont="1" applyBorder="1"/>
    <xf numFmtId="0" fontId="103" fillId="0" borderId="0" xfId="0" applyFont="1"/>
    <xf numFmtId="0" fontId="103" fillId="2" borderId="112" xfId="0" applyFont="1" applyFill="1" applyBorder="1"/>
    <xf numFmtId="0" fontId="103" fillId="2" borderId="49" xfId="0" applyFont="1" applyFill="1" applyBorder="1"/>
    <xf numFmtId="0" fontId="103" fillId="2" borderId="96" xfId="0" applyFont="1" applyFill="1" applyBorder="1"/>
    <xf numFmtId="49" fontId="46" fillId="2" borderId="4" xfId="0" applyNumberFormat="1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0" fontId="15" fillId="3" borderId="130" xfId="0" applyFont="1" applyFill="1" applyBorder="1" applyAlignment="1">
      <alignment horizontal="left" vertical="center" wrapText="1"/>
    </xf>
    <xf numFmtId="0" fontId="15" fillId="3" borderId="107" xfId="0" applyFont="1" applyFill="1" applyBorder="1" applyAlignment="1">
      <alignment horizontal="left" vertical="center" wrapText="1"/>
    </xf>
    <xf numFmtId="0" fontId="46" fillId="2" borderId="11" xfId="0" applyFont="1" applyFill="1" applyBorder="1" applyAlignment="1">
      <alignment wrapText="1"/>
    </xf>
    <xf numFmtId="0" fontId="46" fillId="2" borderId="27" xfId="0" applyFont="1" applyFill="1" applyBorder="1" applyAlignment="1">
      <alignment wrapText="1"/>
    </xf>
    <xf numFmtId="0" fontId="20" fillId="0" borderId="16" xfId="0" applyFont="1" applyBorder="1" applyAlignment="1">
      <alignment horizontal="left"/>
    </xf>
    <xf numFmtId="49" fontId="46" fillId="2" borderId="4" xfId="0" applyNumberFormat="1" applyFont="1" applyFill="1" applyBorder="1" applyAlignment="1">
      <alignment horizontal="left" wrapText="1"/>
    </xf>
    <xf numFmtId="0" fontId="16" fillId="0" borderId="16" xfId="0" applyFont="1" applyBorder="1"/>
    <xf numFmtId="0" fontId="65" fillId="2" borderId="84" xfId="0" applyFont="1" applyFill="1" applyBorder="1" applyAlignment="1">
      <alignment wrapText="1"/>
    </xf>
    <xf numFmtId="0" fontId="65" fillId="2" borderId="50" xfId="0" applyFont="1" applyFill="1" applyBorder="1" applyAlignment="1"/>
    <xf numFmtId="0" fontId="65" fillId="2" borderId="102" xfId="0" applyFont="1" applyFill="1" applyBorder="1" applyAlignment="1">
      <alignment wrapText="1"/>
    </xf>
    <xf numFmtId="0" fontId="65" fillId="2" borderId="12" xfId="0" applyFont="1" applyFill="1" applyBorder="1" applyAlignment="1">
      <alignment wrapText="1"/>
    </xf>
    <xf numFmtId="0" fontId="5" fillId="2" borderId="126" xfId="0" applyFont="1" applyFill="1" applyBorder="1" applyAlignment="1">
      <alignment horizontal="center"/>
    </xf>
    <xf numFmtId="0" fontId="6" fillId="2" borderId="127" xfId="0" applyFont="1" applyFill="1" applyBorder="1" applyAlignment="1">
      <alignment horizontal="center"/>
    </xf>
    <xf numFmtId="0" fontId="6" fillId="2" borderId="127" xfId="0" applyFont="1" applyFill="1" applyBorder="1" applyAlignment="1"/>
    <xf numFmtId="0" fontId="14" fillId="2" borderId="38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2" borderId="128" xfId="0" applyFont="1" applyFill="1" applyBorder="1" applyAlignment="1">
      <alignment horizontal="center"/>
    </xf>
    <xf numFmtId="0" fontId="64" fillId="0" borderId="116" xfId="0" applyFont="1" applyBorder="1" applyAlignment="1">
      <alignment horizontal="center"/>
    </xf>
    <xf numFmtId="0" fontId="12" fillId="2" borderId="129" xfId="0" applyFont="1" applyFill="1" applyBorder="1" applyAlignment="1">
      <alignment horizontal="center" wrapText="1"/>
    </xf>
    <xf numFmtId="0" fontId="12" fillId="2" borderId="72" xfId="0" applyFont="1" applyFill="1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49" fontId="15" fillId="2" borderId="13" xfId="0" applyNumberFormat="1" applyFont="1" applyFill="1" applyBorder="1" applyAlignment="1">
      <alignment horizontal="left"/>
    </xf>
    <xf numFmtId="0" fontId="15" fillId="2" borderId="1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2" fillId="3" borderId="91" xfId="0" applyFont="1" applyFill="1" applyBorder="1" applyAlignment="1">
      <alignment horizontal="left" vertical="center" wrapText="1"/>
    </xf>
    <xf numFmtId="0" fontId="12" fillId="3" borderId="92" xfId="0" applyFont="1" applyFill="1" applyBorder="1" applyAlignment="1">
      <alignment horizontal="left" vertical="center" wrapText="1"/>
    </xf>
    <xf numFmtId="0" fontId="12" fillId="3" borderId="93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wrapText="1"/>
    </xf>
    <xf numFmtId="0" fontId="15" fillId="2" borderId="11" xfId="0" applyFont="1" applyFill="1" applyBorder="1" applyAlignment="1">
      <alignment wrapText="1"/>
    </xf>
    <xf numFmtId="49" fontId="15" fillId="2" borderId="13" xfId="0" applyNumberFormat="1" applyFont="1" applyFill="1" applyBorder="1" applyAlignment="1">
      <alignment horizontal="left" wrapText="1"/>
    </xf>
    <xf numFmtId="49" fontId="15" fillId="2" borderId="4" xfId="0" applyNumberFormat="1" applyFont="1" applyFill="1" applyBorder="1" applyAlignment="1">
      <alignment horizontal="left" wrapText="1"/>
    </xf>
    <xf numFmtId="0" fontId="5" fillId="2" borderId="83" xfId="0" applyFont="1" applyFill="1" applyBorder="1" applyAlignment="1">
      <alignment horizontal="center"/>
    </xf>
    <xf numFmtId="0" fontId="6" fillId="2" borderId="98" xfId="0" applyFont="1" applyFill="1" applyBorder="1" applyAlignment="1">
      <alignment horizontal="center"/>
    </xf>
    <xf numFmtId="0" fontId="6" fillId="2" borderId="131" xfId="0" applyFont="1" applyFill="1" applyBorder="1" applyAlignment="1">
      <alignment horizontal="center"/>
    </xf>
    <xf numFmtId="0" fontId="6" fillId="2" borderId="131" xfId="0" applyFont="1" applyFill="1" applyBorder="1" applyAlignment="1"/>
    <xf numFmtId="0" fontId="6" fillId="2" borderId="99" xfId="0" applyFont="1" applyFill="1" applyBorder="1" applyAlignment="1"/>
    <xf numFmtId="0" fontId="14" fillId="2" borderId="34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/>
    </xf>
    <xf numFmtId="0" fontId="69" fillId="4" borderId="34" xfId="0" applyFont="1" applyFill="1" applyBorder="1" applyAlignment="1"/>
    <xf numFmtId="0" fontId="70" fillId="0" borderId="16" xfId="0" applyFont="1" applyBorder="1" applyAlignment="1"/>
    <xf numFmtId="0" fontId="70" fillId="0" borderId="18" xfId="0" applyFont="1" applyBorder="1" applyAlignment="1"/>
    <xf numFmtId="49" fontId="15" fillId="2" borderId="4" xfId="0" applyNumberFormat="1" applyFont="1" applyFill="1" applyBorder="1" applyAlignment="1">
      <alignment horizontal="left"/>
    </xf>
    <xf numFmtId="49" fontId="15" fillId="2" borderId="16" xfId="0" applyNumberFormat="1" applyFont="1" applyFill="1" applyBorder="1" applyAlignment="1">
      <alignment horizontal="left"/>
    </xf>
    <xf numFmtId="49" fontId="15" fillId="2" borderId="16" xfId="0" applyNumberFormat="1" applyFont="1" applyFill="1" applyBorder="1" applyAlignment="1">
      <alignment horizontal="left" wrapText="1"/>
    </xf>
    <xf numFmtId="2" fontId="5" fillId="2" borderId="126" xfId="0" applyNumberFormat="1" applyFont="1" applyFill="1" applyBorder="1" applyAlignment="1">
      <alignment horizontal="center"/>
    </xf>
    <xf numFmtId="2" fontId="6" fillId="2" borderId="127" xfId="0" applyNumberFormat="1" applyFont="1" applyFill="1" applyBorder="1" applyAlignment="1">
      <alignment horizontal="center"/>
    </xf>
    <xf numFmtId="2" fontId="6" fillId="2" borderId="127" xfId="0" applyNumberFormat="1" applyFont="1" applyFill="1" applyBorder="1" applyAlignment="1"/>
    <xf numFmtId="2" fontId="12" fillId="2" borderId="128" xfId="0" applyNumberFormat="1" applyFont="1" applyFill="1" applyBorder="1" applyAlignment="1">
      <alignment horizontal="center"/>
    </xf>
    <xf numFmtId="2" fontId="12" fillId="2" borderId="67" xfId="0" applyNumberFormat="1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2" fontId="12" fillId="2" borderId="129" xfId="0" applyNumberFormat="1" applyFont="1" applyFill="1" applyBorder="1" applyAlignment="1">
      <alignment horizontal="center" wrapText="1"/>
    </xf>
    <xf numFmtId="2" fontId="12" fillId="2" borderId="72" xfId="0" applyNumberFormat="1" applyFont="1" applyFill="1" applyBorder="1" applyAlignment="1">
      <alignment horizontal="center" wrapText="1"/>
    </xf>
    <xf numFmtId="0" fontId="12" fillId="2" borderId="133" xfId="0" applyFont="1" applyFill="1" applyBorder="1" applyAlignment="1">
      <alignment horizontal="center" wrapText="1"/>
    </xf>
    <xf numFmtId="0" fontId="12" fillId="2" borderId="134" xfId="0" applyFont="1" applyFill="1" applyBorder="1" applyAlignment="1">
      <alignment horizontal="center" wrapText="1"/>
    </xf>
    <xf numFmtId="0" fontId="0" fillId="0" borderId="134" xfId="0" applyBorder="1" applyAlignment="1">
      <alignment horizontal="center" wrapText="1"/>
    </xf>
    <xf numFmtId="0" fontId="0" fillId="0" borderId="135" xfId="0" applyBorder="1" applyAlignment="1">
      <alignment horizontal="center" wrapText="1"/>
    </xf>
    <xf numFmtId="0" fontId="6" fillId="2" borderId="132" xfId="0" applyFont="1" applyFill="1" applyBorder="1" applyAlignment="1"/>
    <xf numFmtId="0" fontId="12" fillId="2" borderId="67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left"/>
    </xf>
    <xf numFmtId="0" fontId="15" fillId="2" borderId="4" xfId="0" applyFont="1" applyFill="1" applyBorder="1" applyAlignment="1">
      <alignment wrapText="1"/>
    </xf>
    <xf numFmtId="0" fontId="15" fillId="2" borderId="16" xfId="0" applyFont="1" applyFill="1" applyBorder="1" applyAlignment="1">
      <alignment wrapText="1"/>
    </xf>
    <xf numFmtId="0" fontId="20" fillId="0" borderId="16" xfId="0" applyFont="1" applyBorder="1" applyAlignment="1">
      <alignment wrapText="1"/>
    </xf>
    <xf numFmtId="0" fontId="65" fillId="2" borderId="113" xfId="0" applyFont="1" applyFill="1" applyBorder="1" applyAlignment="1">
      <alignment wrapText="1"/>
    </xf>
    <xf numFmtId="0" fontId="65" fillId="2" borderId="31" xfId="0" applyFont="1" applyFill="1" applyBorder="1" applyAlignment="1">
      <alignment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75" fillId="0" borderId="0" xfId="0" applyFont="1" applyAlignment="1"/>
    <xf numFmtId="0" fontId="0" fillId="0" borderId="0" xfId="0" applyAlignment="1"/>
    <xf numFmtId="0" fontId="12" fillId="3" borderId="101" xfId="0" applyFont="1" applyFill="1" applyBorder="1" applyAlignment="1">
      <alignment horizontal="left" vertical="center" wrapText="1"/>
    </xf>
    <xf numFmtId="0" fontId="12" fillId="3" borderId="10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/>
    <xf numFmtId="0" fontId="0" fillId="0" borderId="16" xfId="0" applyBorder="1" applyAlignment="1"/>
    <xf numFmtId="0" fontId="14" fillId="2" borderId="39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/>
    <xf numFmtId="0" fontId="27" fillId="4" borderId="31" xfId="0" applyFont="1" applyFill="1" applyBorder="1" applyAlignment="1"/>
    <xf numFmtId="0" fontId="15" fillId="0" borderId="16" xfId="0" applyFont="1" applyBorder="1" applyAlignment="1">
      <alignment horizontal="left"/>
    </xf>
    <xf numFmtId="0" fontId="15" fillId="2" borderId="16" xfId="0" applyFont="1" applyFill="1" applyBorder="1" applyAlignment="1"/>
    <xf numFmtId="49" fontId="15" fillId="4" borderId="4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49" fontId="17" fillId="2" borderId="4" xfId="0" applyNumberFormat="1" applyFont="1" applyFill="1" applyBorder="1" applyAlignment="1">
      <alignment horizontal="left"/>
    </xf>
    <xf numFmtId="0" fontId="17" fillId="2" borderId="16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65" fillId="2" borderId="96" xfId="0" applyFont="1" applyFill="1" applyBorder="1" applyAlignment="1">
      <alignment wrapText="1"/>
    </xf>
    <xf numFmtId="0" fontId="65" fillId="2" borderId="65" xfId="0" applyFont="1" applyFill="1" applyBorder="1" applyAlignment="1"/>
    <xf numFmtId="0" fontId="5" fillId="2" borderId="139" xfId="0" applyFont="1" applyFill="1" applyBorder="1" applyAlignment="1">
      <alignment horizontal="center"/>
    </xf>
    <xf numFmtId="0" fontId="6" fillId="2" borderId="140" xfId="0" applyFont="1" applyFill="1" applyBorder="1" applyAlignment="1">
      <alignment horizontal="center"/>
    </xf>
    <xf numFmtId="0" fontId="6" fillId="2" borderId="140" xfId="0" applyFont="1" applyFill="1" applyBorder="1" applyAlignment="1"/>
    <xf numFmtId="0" fontId="10" fillId="2" borderId="128" xfId="0" applyFont="1" applyFill="1" applyBorder="1" applyAlignment="1">
      <alignment horizontal="center"/>
    </xf>
    <xf numFmtId="0" fontId="11" fillId="0" borderId="116" xfId="0" applyFont="1" applyBorder="1" applyAlignment="1">
      <alignment horizontal="center"/>
    </xf>
    <xf numFmtId="0" fontId="12" fillId="0" borderId="72" xfId="0" applyFont="1" applyBorder="1" applyAlignment="1">
      <alignment horizontal="center" wrapText="1"/>
    </xf>
    <xf numFmtId="49" fontId="15" fillId="2" borderId="18" xfId="0" applyNumberFormat="1" applyFont="1" applyFill="1" applyBorder="1" applyAlignment="1">
      <alignment horizontal="left"/>
    </xf>
    <xf numFmtId="0" fontId="15" fillId="3" borderId="136" xfId="0" applyFont="1" applyFill="1" applyBorder="1" applyAlignment="1">
      <alignment horizontal="left" vertical="center" wrapText="1"/>
    </xf>
    <xf numFmtId="0" fontId="20" fillId="0" borderId="137" xfId="0" applyFont="1" applyBorder="1" applyAlignment="1">
      <alignment wrapText="1"/>
    </xf>
    <xf numFmtId="0" fontId="20" fillId="0" borderId="138" xfId="0" applyFont="1" applyBorder="1" applyAlignment="1">
      <alignment wrapText="1"/>
    </xf>
    <xf numFmtId="0" fontId="15" fillId="2" borderId="18" xfId="0" applyFont="1" applyFill="1" applyBorder="1" applyAlignment="1">
      <alignment wrapText="1"/>
    </xf>
    <xf numFmtId="49" fontId="15" fillId="2" borderId="11" xfId="0" applyNumberFormat="1" applyFont="1" applyFill="1" applyBorder="1" applyAlignment="1">
      <alignment horizontal="left"/>
    </xf>
    <xf numFmtId="49" fontId="15" fillId="2" borderId="27" xfId="0" applyNumberFormat="1" applyFont="1" applyFill="1" applyBorder="1" applyAlignment="1">
      <alignment horizontal="left"/>
    </xf>
    <xf numFmtId="0" fontId="74" fillId="4" borderId="4" xfId="0" applyFont="1" applyFill="1" applyBorder="1" applyAlignment="1"/>
    <xf numFmtId="0" fontId="72" fillId="0" borderId="16" xfId="0" applyFont="1" applyBorder="1" applyAlignment="1"/>
    <xf numFmtId="0" fontId="72" fillId="0" borderId="31" xfId="0" applyFont="1" applyBorder="1" applyAlignment="1"/>
    <xf numFmtId="0" fontId="15" fillId="3" borderId="142" xfId="0" applyFont="1" applyFill="1" applyBorder="1" applyAlignment="1">
      <alignment horizontal="left" vertical="center" wrapText="1"/>
    </xf>
    <xf numFmtId="0" fontId="15" fillId="3" borderId="137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/>
    <xf numFmtId="0" fontId="0" fillId="0" borderId="13" xfId="0" applyBorder="1" applyAlignment="1"/>
    <xf numFmtId="14" fontId="22" fillId="2" borderId="83" xfId="0" applyNumberFormat="1" applyFont="1" applyFill="1" applyBorder="1" applyAlignment="1">
      <alignment horizontal="center"/>
    </xf>
    <xf numFmtId="0" fontId="0" fillId="0" borderId="98" xfId="0" applyBorder="1" applyAlignment="1"/>
    <xf numFmtId="0" fontId="0" fillId="0" borderId="99" xfId="0" applyBorder="1" applyAlignment="1"/>
    <xf numFmtId="0" fontId="6" fillId="2" borderId="141" xfId="0" applyFont="1" applyFill="1" applyBorder="1" applyAlignment="1"/>
    <xf numFmtId="0" fontId="65" fillId="2" borderId="50" xfId="0" applyFont="1" applyFill="1" applyBorder="1" applyAlignment="1">
      <alignment wrapText="1"/>
    </xf>
    <xf numFmtId="0" fontId="6" fillId="2" borderId="98" xfId="0" applyFont="1" applyFill="1" applyBorder="1" applyAlignment="1"/>
    <xf numFmtId="0" fontId="12" fillId="2" borderId="12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 wrapText="1"/>
    </xf>
    <xf numFmtId="49" fontId="32" fillId="2" borderId="13" xfId="0" applyNumberFormat="1" applyFont="1" applyFill="1" applyBorder="1" applyAlignment="1">
      <alignment horizontal="left" wrapText="1"/>
    </xf>
    <xf numFmtId="0" fontId="33" fillId="0" borderId="13" xfId="0" applyFont="1" applyBorder="1" applyAlignment="1">
      <alignment horizontal="left" wrapText="1"/>
    </xf>
    <xf numFmtId="0" fontId="33" fillId="0" borderId="4" xfId="0" applyFont="1" applyBorder="1" applyAlignment="1">
      <alignment horizontal="left" wrapText="1"/>
    </xf>
    <xf numFmtId="0" fontId="15" fillId="0" borderId="1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2" borderId="13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center"/>
    </xf>
    <xf numFmtId="0" fontId="54" fillId="2" borderId="13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3" fillId="2" borderId="13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wrapText="1"/>
    </xf>
    <xf numFmtId="0" fontId="14" fillId="2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2" fillId="2" borderId="13" xfId="0" applyNumberFormat="1" applyFont="1" applyFill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15" fillId="3" borderId="57" xfId="0" applyFont="1" applyFill="1" applyBorder="1" applyAlignment="1">
      <alignment horizontal="left" vertical="center"/>
    </xf>
    <xf numFmtId="0" fontId="0" fillId="0" borderId="10" xfId="0" applyBorder="1" applyAlignment="1"/>
    <xf numFmtId="0" fontId="0" fillId="0" borderId="11" xfId="0" applyBorder="1" applyAlignment="1"/>
    <xf numFmtId="0" fontId="15" fillId="2" borderId="13" xfId="0" applyFont="1" applyFill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4" xfId="0" applyFont="1" applyBorder="1" applyAlignment="1">
      <alignment wrapText="1"/>
    </xf>
    <xf numFmtId="2" fontId="6" fillId="2" borderId="141" xfId="0" applyNumberFormat="1" applyFont="1" applyFill="1" applyBorder="1" applyAlignment="1"/>
    <xf numFmtId="0" fontId="45" fillId="2" borderId="16" xfId="0" applyFont="1" applyFill="1" applyBorder="1" applyAlignment="1">
      <alignment wrapText="1"/>
    </xf>
    <xf numFmtId="0" fontId="14" fillId="2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32" fillId="2" borderId="4" xfId="0" applyNumberFormat="1" applyFont="1" applyFill="1" applyBorder="1" applyAlignment="1">
      <alignment horizontal="left"/>
    </xf>
    <xf numFmtId="49" fontId="32" fillId="2" borderId="16" xfId="0" applyNumberFormat="1" applyFont="1" applyFill="1" applyBorder="1" applyAlignment="1">
      <alignment horizontal="left"/>
    </xf>
    <xf numFmtId="0" fontId="33" fillId="2" borderId="16" xfId="0" applyFont="1" applyFill="1" applyBorder="1" applyAlignment="1">
      <alignment horizontal="left"/>
    </xf>
    <xf numFmtId="0" fontId="15" fillId="0" borderId="16" xfId="0" applyFont="1" applyBorder="1" applyAlignment="1">
      <alignment horizontal="left" wrapText="1"/>
    </xf>
    <xf numFmtId="0" fontId="14" fillId="2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143" xfId="0" applyFont="1" applyFill="1" applyBorder="1" applyAlignment="1">
      <alignment horizontal="center"/>
    </xf>
    <xf numFmtId="0" fontId="6" fillId="2" borderId="144" xfId="0" applyFont="1" applyFill="1" applyBorder="1" applyAlignment="1"/>
    <xf numFmtId="0" fontId="12" fillId="2" borderId="116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left" wrapText="1"/>
    </xf>
    <xf numFmtId="0" fontId="16" fillId="0" borderId="39" xfId="0" applyFont="1" applyBorder="1" applyAlignment="1">
      <alignment horizontal="center" vertical="center" wrapText="1"/>
    </xf>
    <xf numFmtId="49" fontId="32" fillId="2" borderId="4" xfId="0" applyNumberFormat="1" applyFont="1" applyFill="1" applyBorder="1" applyAlignment="1">
      <alignment horizontal="left" wrapText="1"/>
    </xf>
    <xf numFmtId="0" fontId="33" fillId="0" borderId="16" xfId="0" applyFont="1" applyBorder="1" applyAlignment="1">
      <alignment horizontal="left" wrapText="1"/>
    </xf>
    <xf numFmtId="0" fontId="12" fillId="2" borderId="145" xfId="0" applyFont="1" applyFill="1" applyBorder="1" applyAlignment="1">
      <alignment horizontal="center"/>
    </xf>
    <xf numFmtId="0" fontId="12" fillId="2" borderId="146" xfId="0" applyFont="1" applyFill="1" applyBorder="1" applyAlignment="1">
      <alignment horizontal="center"/>
    </xf>
    <xf numFmtId="0" fontId="33" fillId="2" borderId="16" xfId="0" applyFont="1" applyFill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13" fillId="0" borderId="16" xfId="0" applyFont="1" applyBorder="1" applyAlignment="1">
      <alignment wrapText="1"/>
    </xf>
    <xf numFmtId="0" fontId="33" fillId="0" borderId="16" xfId="0" applyFont="1" applyBorder="1" applyAlignment="1">
      <alignment horizontal="left"/>
    </xf>
    <xf numFmtId="0" fontId="0" fillId="5" borderId="154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0" xfId="0" applyBorder="1" applyAlignment="1">
      <alignment wrapText="1"/>
    </xf>
    <xf numFmtId="49" fontId="60" fillId="4" borderId="13" xfId="0" applyNumberFormat="1" applyFont="1" applyFill="1" applyBorder="1" applyAlignment="1">
      <alignment horizontal="left"/>
    </xf>
    <xf numFmtId="0" fontId="56" fillId="0" borderId="58" xfId="0" applyFont="1" applyFill="1" applyBorder="1" applyAlignment="1">
      <alignment horizontal="left" vertical="center"/>
    </xf>
    <xf numFmtId="0" fontId="11" fillId="0" borderId="16" xfId="0" applyFont="1" applyBorder="1" applyAlignment="1"/>
    <xf numFmtId="0" fontId="11" fillId="0" borderId="18" xfId="0" applyFont="1" applyBorder="1" applyAlignment="1"/>
    <xf numFmtId="0" fontId="56" fillId="0" borderId="58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03" fillId="0" borderId="0" xfId="0" applyFont="1" applyBorder="1" applyAlignment="1">
      <alignment wrapText="1"/>
    </xf>
    <xf numFmtId="0" fontId="103" fillId="0" borderId="0" xfId="0" applyFont="1" applyAlignment="1"/>
    <xf numFmtId="0" fontId="0" fillId="0" borderId="18" xfId="0" applyBorder="1" applyAlignment="1"/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5" fillId="2" borderId="140" xfId="0" applyFont="1" applyFill="1" applyBorder="1" applyAlignment="1">
      <alignment horizontal="center"/>
    </xf>
    <xf numFmtId="0" fontId="5" fillId="2" borderId="144" xfId="0" applyFont="1" applyFill="1" applyBorder="1" applyAlignment="1">
      <alignment horizontal="center"/>
    </xf>
    <xf numFmtId="0" fontId="68" fillId="2" borderId="145" xfId="0" applyFont="1" applyFill="1" applyBorder="1" applyAlignment="1">
      <alignment horizontal="center"/>
    </xf>
    <xf numFmtId="0" fontId="68" fillId="2" borderId="153" xfId="0" applyFont="1" applyFill="1" applyBorder="1" applyAlignment="1">
      <alignment horizontal="center"/>
    </xf>
    <xf numFmtId="0" fontId="56" fillId="0" borderId="142" xfId="0" applyFont="1" applyFill="1" applyBorder="1" applyAlignment="1">
      <alignment horizontal="left" vertical="center" wrapText="1"/>
    </xf>
    <xf numFmtId="0" fontId="56" fillId="0" borderId="137" xfId="0" applyFont="1" applyFill="1" applyBorder="1" applyAlignment="1">
      <alignment horizontal="left" vertical="center" wrapText="1"/>
    </xf>
    <xf numFmtId="0" fontId="56" fillId="0" borderId="138" xfId="0" applyFont="1" applyFill="1" applyBorder="1" applyAlignment="1">
      <alignment horizontal="left" vertical="center" wrapText="1"/>
    </xf>
    <xf numFmtId="0" fontId="51" fillId="2" borderId="147" xfId="0" applyFont="1" applyFill="1" applyBorder="1" applyAlignment="1">
      <alignment horizontal="left"/>
    </xf>
    <xf numFmtId="0" fontId="11" fillId="0" borderId="148" xfId="0" applyFont="1" applyBorder="1" applyAlignment="1">
      <alignment horizontal="left"/>
    </xf>
    <xf numFmtId="0" fontId="58" fillId="7" borderId="149" xfId="0" applyFont="1" applyFill="1" applyBorder="1" applyAlignment="1">
      <alignment horizontal="left"/>
    </xf>
    <xf numFmtId="0" fontId="0" fillId="0" borderId="150" xfId="0" applyBorder="1" applyAlignment="1"/>
    <xf numFmtId="0" fontId="0" fillId="0" borderId="151" xfId="0" applyBorder="1" applyAlignment="1"/>
    <xf numFmtId="0" fontId="56" fillId="0" borderId="152" xfId="0" applyFont="1" applyFill="1" applyBorder="1" applyAlignment="1">
      <alignment horizontal="left" vertical="center"/>
    </xf>
    <xf numFmtId="0" fontId="11" fillId="0" borderId="25" xfId="0" applyFont="1" applyBorder="1" applyAlignment="1"/>
    <xf numFmtId="0" fontId="11" fillId="0" borderId="41" xfId="0" applyFont="1" applyBorder="1" applyAlignment="1"/>
    <xf numFmtId="0" fontId="60" fillId="4" borderId="42" xfId="0" applyFont="1" applyFill="1" applyBorder="1" applyAlignment="1"/>
    <xf numFmtId="0" fontId="0" fillId="0" borderId="42" xfId="0" applyBorder="1" applyAlignment="1"/>
    <xf numFmtId="0" fontId="34" fillId="4" borderId="98" xfId="0" applyFont="1" applyFill="1" applyBorder="1" applyAlignment="1"/>
    <xf numFmtId="0" fontId="59" fillId="4" borderId="13" xfId="0" applyFont="1" applyFill="1" applyBorder="1" applyAlignment="1"/>
    <xf numFmtId="0" fontId="11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9" xfId="0" applyBorder="1" applyAlignment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workbookViewId="0">
      <selection activeCell="I1" sqref="I1"/>
    </sheetView>
  </sheetViews>
  <sheetFormatPr defaultRowHeight="15"/>
  <cols>
    <col min="1" max="1" width="9.7109375" customWidth="1"/>
    <col min="2" max="2" width="9.28515625" customWidth="1"/>
    <col min="3" max="3" width="8.7109375" customWidth="1"/>
    <col min="4" max="4" width="30.42578125" customWidth="1"/>
    <col min="5" max="5" width="15.28515625" customWidth="1"/>
    <col min="6" max="6" width="17.7109375" customWidth="1"/>
    <col min="7" max="7" width="21.42578125" customWidth="1"/>
    <col min="8" max="8" width="13.42578125" customWidth="1"/>
    <col min="9" max="9" width="13.85546875" customWidth="1"/>
  </cols>
  <sheetData>
    <row r="1" spans="1:9" ht="18.75">
      <c r="A1" s="2" t="s">
        <v>411</v>
      </c>
      <c r="B1" s="3"/>
      <c r="C1" s="3"/>
      <c r="D1" s="3"/>
      <c r="E1" s="180"/>
      <c r="F1" s="4"/>
      <c r="G1" s="4"/>
      <c r="I1" s="1023" t="s">
        <v>731</v>
      </c>
    </row>
    <row r="2" spans="1:9" ht="15.75" thickBot="1">
      <c r="A2" s="5"/>
      <c r="E2" s="180"/>
      <c r="F2" s="4"/>
      <c r="G2" s="4"/>
    </row>
    <row r="3" spans="1:9" ht="24.75" thickTop="1" thickBot="1">
      <c r="A3" s="1040" t="s">
        <v>541</v>
      </c>
      <c r="B3" s="1041"/>
      <c r="C3" s="1041"/>
      <c r="D3" s="1041"/>
      <c r="E3" s="1041"/>
      <c r="F3" s="1042"/>
      <c r="G3" s="1042"/>
      <c r="H3" s="316"/>
      <c r="I3" s="314"/>
    </row>
    <row r="4" spans="1:9" ht="18" customHeight="1" thickTop="1">
      <c r="A4" s="321"/>
      <c r="B4" s="7"/>
      <c r="C4" s="8"/>
      <c r="D4" s="235"/>
      <c r="E4" s="1047" t="s">
        <v>571</v>
      </c>
      <c r="F4" s="1048"/>
      <c r="G4" s="1049" t="s">
        <v>723</v>
      </c>
      <c r="H4" s="1038" t="s">
        <v>667</v>
      </c>
      <c r="I4" s="1036" t="s">
        <v>668</v>
      </c>
    </row>
    <row r="5" spans="1:9" ht="24.6" customHeight="1">
      <c r="A5" s="322" t="s">
        <v>1</v>
      </c>
      <c r="B5" s="10" t="s">
        <v>2</v>
      </c>
      <c r="C5" s="11"/>
      <c r="D5" s="236"/>
      <c r="E5" s="391" t="s">
        <v>559</v>
      </c>
      <c r="F5" s="649" t="s">
        <v>560</v>
      </c>
      <c r="G5" s="1050"/>
      <c r="H5" s="1039"/>
      <c r="I5" s="1037"/>
    </row>
    <row r="6" spans="1:9" ht="15" customHeight="1">
      <c r="A6" s="323" t="s">
        <v>5</v>
      </c>
      <c r="B6" s="13" t="s">
        <v>6</v>
      </c>
      <c r="C6" s="8"/>
      <c r="D6" s="14" t="s">
        <v>7</v>
      </c>
      <c r="E6" s="1043" t="s">
        <v>561</v>
      </c>
      <c r="F6" s="1045" t="s">
        <v>562</v>
      </c>
      <c r="G6" s="1051"/>
      <c r="H6" s="317" t="s">
        <v>669</v>
      </c>
      <c r="I6" s="315" t="s">
        <v>564</v>
      </c>
    </row>
    <row r="7" spans="1:9" ht="25.9" customHeight="1">
      <c r="A7" s="323" t="s">
        <v>8</v>
      </c>
      <c r="B7" s="13" t="s">
        <v>9</v>
      </c>
      <c r="C7" s="8"/>
      <c r="D7" s="14"/>
      <c r="E7" s="1044"/>
      <c r="F7" s="1046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237"/>
      <c r="E8" s="240" t="s">
        <v>11</v>
      </c>
      <c r="F8" s="313" t="s">
        <v>11</v>
      </c>
      <c r="G8" s="991" t="s">
        <v>11</v>
      </c>
      <c r="H8" s="319" t="s">
        <v>641</v>
      </c>
      <c r="I8" s="320" t="s">
        <v>641</v>
      </c>
    </row>
    <row r="9" spans="1:9" ht="17.25" thickTop="1" thickBot="1">
      <c r="A9" s="1029" t="s">
        <v>12</v>
      </c>
      <c r="B9" s="1030"/>
      <c r="C9" s="1030"/>
      <c r="D9" s="1030"/>
      <c r="E9" s="520">
        <f>SUM(E10,E19,E28,E36,E45,E57)</f>
        <v>404972</v>
      </c>
      <c r="F9" s="613">
        <v>4500</v>
      </c>
      <c r="G9" s="515">
        <f>SUM(E9,F9)</f>
        <v>409472</v>
      </c>
      <c r="H9" s="521">
        <f>SUM(H10,H19,H28,H36,H45,H57)</f>
        <v>402473</v>
      </c>
      <c r="I9" s="522">
        <f>SUM(I10,I19,I28,I36,I45,I57,L58:Q59)</f>
        <v>402473</v>
      </c>
    </row>
    <row r="10" spans="1:9" ht="15.75" thickTop="1">
      <c r="A10" s="516" t="s">
        <v>412</v>
      </c>
      <c r="B10" s="1031" t="s">
        <v>413</v>
      </c>
      <c r="C10" s="1032"/>
      <c r="D10" s="1032"/>
      <c r="E10" s="517">
        <f>SUM(E11:E18)</f>
        <v>116139</v>
      </c>
      <c r="F10" s="614">
        <v>0</v>
      </c>
      <c r="G10" s="512">
        <f>SUM(E10)</f>
        <v>116139</v>
      </c>
      <c r="H10" s="518">
        <f>SUM(H11:H18)</f>
        <v>116139</v>
      </c>
      <c r="I10" s="519">
        <f>SUM(I11:I18)</f>
        <v>116139</v>
      </c>
    </row>
    <row r="11" spans="1:9" ht="28.15" customHeight="1">
      <c r="A11" s="332"/>
      <c r="B11" s="26" t="s">
        <v>28</v>
      </c>
      <c r="C11" s="26" t="s">
        <v>414</v>
      </c>
      <c r="D11" s="32" t="s">
        <v>415</v>
      </c>
      <c r="E11" s="242">
        <v>700</v>
      </c>
      <c r="F11" s="650"/>
      <c r="G11" s="272">
        <f>SUM(E11)</f>
        <v>700</v>
      </c>
      <c r="H11" s="406">
        <v>700</v>
      </c>
      <c r="I11" s="407">
        <v>700</v>
      </c>
    </row>
    <row r="12" spans="1:9" ht="15" customHeight="1">
      <c r="A12" s="332"/>
      <c r="B12" s="26" t="s">
        <v>395</v>
      </c>
      <c r="C12" s="26" t="s">
        <v>416</v>
      </c>
      <c r="D12" s="32" t="s">
        <v>417</v>
      </c>
      <c r="E12" s="242">
        <v>1000</v>
      </c>
      <c r="F12" s="650"/>
      <c r="G12" s="272">
        <f>SUM(F12,E12)</f>
        <v>1000</v>
      </c>
      <c r="H12" s="406">
        <v>1000</v>
      </c>
      <c r="I12" s="407">
        <v>1000</v>
      </c>
    </row>
    <row r="13" spans="1:9" ht="43.15" customHeight="1">
      <c r="A13" s="332"/>
      <c r="B13" s="26" t="s">
        <v>28</v>
      </c>
      <c r="C13" s="26" t="s">
        <v>418</v>
      </c>
      <c r="D13" s="32" t="s">
        <v>584</v>
      </c>
      <c r="E13" s="242">
        <v>21754</v>
      </c>
      <c r="F13" s="650"/>
      <c r="G13" s="272">
        <f>SUM(E13)</f>
        <v>21754</v>
      </c>
      <c r="H13" s="406">
        <v>21754</v>
      </c>
      <c r="I13" s="407">
        <v>21754</v>
      </c>
    </row>
    <row r="14" spans="1:9">
      <c r="A14" s="332"/>
      <c r="B14" s="26" t="s">
        <v>28</v>
      </c>
      <c r="C14" s="26" t="s">
        <v>416</v>
      </c>
      <c r="D14" s="42" t="s">
        <v>609</v>
      </c>
      <c r="E14" s="242">
        <v>5000</v>
      </c>
      <c r="F14" s="650"/>
      <c r="G14" s="272">
        <v>5000</v>
      </c>
      <c r="H14" s="406">
        <v>5000</v>
      </c>
      <c r="I14" s="407">
        <v>5000</v>
      </c>
    </row>
    <row r="15" spans="1:9" ht="28.15" customHeight="1">
      <c r="A15" s="332"/>
      <c r="B15" s="26" t="s">
        <v>28</v>
      </c>
      <c r="C15" s="26" t="s">
        <v>13</v>
      </c>
      <c r="D15" s="40" t="s">
        <v>591</v>
      </c>
      <c r="E15" s="242">
        <v>85688</v>
      </c>
      <c r="F15" s="650"/>
      <c r="G15" s="272">
        <f>SUM(E15)</f>
        <v>85688</v>
      </c>
      <c r="H15" s="406">
        <v>85688</v>
      </c>
      <c r="I15" s="407">
        <v>85688</v>
      </c>
    </row>
    <row r="16" spans="1:9">
      <c r="A16" s="332"/>
      <c r="B16" s="26" t="s">
        <v>28</v>
      </c>
      <c r="C16" s="26" t="s">
        <v>265</v>
      </c>
      <c r="D16" s="28" t="s">
        <v>424</v>
      </c>
      <c r="E16" s="242">
        <v>1023</v>
      </c>
      <c r="F16" s="650"/>
      <c r="G16" s="272">
        <v>1023</v>
      </c>
      <c r="H16" s="406">
        <v>1023</v>
      </c>
      <c r="I16" s="407">
        <v>1023</v>
      </c>
    </row>
    <row r="17" spans="1:9" ht="28.15" customHeight="1">
      <c r="A17" s="364"/>
      <c r="B17" s="181" t="s">
        <v>419</v>
      </c>
      <c r="C17" s="182" t="s">
        <v>420</v>
      </c>
      <c r="D17" s="238" t="s">
        <v>421</v>
      </c>
      <c r="E17" s="243">
        <v>700</v>
      </c>
      <c r="F17" s="651"/>
      <c r="G17" s="288">
        <v>700</v>
      </c>
      <c r="H17" s="406">
        <v>700</v>
      </c>
      <c r="I17" s="407">
        <v>700</v>
      </c>
    </row>
    <row r="18" spans="1:9" ht="16.899999999999999" customHeight="1">
      <c r="A18" s="364"/>
      <c r="B18" s="296" t="s">
        <v>28</v>
      </c>
      <c r="C18" s="297" t="s">
        <v>264</v>
      </c>
      <c r="D18" s="298" t="s">
        <v>16</v>
      </c>
      <c r="E18" s="243">
        <v>274</v>
      </c>
      <c r="F18" s="651"/>
      <c r="G18" s="288">
        <f>SUM(E18)</f>
        <v>274</v>
      </c>
      <c r="H18" s="406">
        <v>274</v>
      </c>
      <c r="I18" s="407">
        <v>274</v>
      </c>
    </row>
    <row r="19" spans="1:9">
      <c r="A19" s="365" t="s">
        <v>422</v>
      </c>
      <c r="B19" s="1027" t="s">
        <v>423</v>
      </c>
      <c r="C19" s="1033"/>
      <c r="D19" s="1033"/>
      <c r="E19" s="241">
        <f>SUM(E20:E27)</f>
        <v>113394</v>
      </c>
      <c r="F19" s="652">
        <v>0</v>
      </c>
      <c r="G19" s="241">
        <f>SUM(G20:G27)</f>
        <v>113394</v>
      </c>
      <c r="H19" s="412">
        <f>SUM(H20:H27)</f>
        <v>112668</v>
      </c>
      <c r="I19" s="413">
        <f>SUM(I20:I27)</f>
        <v>112668</v>
      </c>
    </row>
    <row r="20" spans="1:9" ht="28.15" customHeight="1">
      <c r="A20" s="332"/>
      <c r="B20" s="26" t="s">
        <v>28</v>
      </c>
      <c r="C20" s="26" t="s">
        <v>13</v>
      </c>
      <c r="D20" s="40" t="s">
        <v>590</v>
      </c>
      <c r="E20" s="243">
        <v>102696</v>
      </c>
      <c r="F20" s="653"/>
      <c r="G20" s="243">
        <f>SUM(E20)</f>
        <v>102696</v>
      </c>
      <c r="H20" s="406">
        <v>102696</v>
      </c>
      <c r="I20" s="407">
        <v>102696</v>
      </c>
    </row>
    <row r="21" spans="1:9" ht="16.149999999999999" customHeight="1">
      <c r="A21" s="332"/>
      <c r="B21" s="26" t="s">
        <v>28</v>
      </c>
      <c r="C21" s="26" t="s">
        <v>585</v>
      </c>
      <c r="D21" s="40" t="s">
        <v>630</v>
      </c>
      <c r="E21" s="243">
        <v>626</v>
      </c>
      <c r="F21" s="653"/>
      <c r="G21" s="243">
        <f>SUM(E21)</f>
        <v>626</v>
      </c>
      <c r="H21" s="406">
        <v>0</v>
      </c>
      <c r="I21" s="407">
        <v>0</v>
      </c>
    </row>
    <row r="22" spans="1:9">
      <c r="A22" s="332"/>
      <c r="B22" s="26" t="s">
        <v>28</v>
      </c>
      <c r="C22" s="26" t="s">
        <v>264</v>
      </c>
      <c r="D22" s="42" t="s">
        <v>16</v>
      </c>
      <c r="E22" s="243">
        <v>761</v>
      </c>
      <c r="F22" s="653"/>
      <c r="G22" s="243">
        <f>SUM(E22)</f>
        <v>761</v>
      </c>
      <c r="H22" s="406">
        <v>761</v>
      </c>
      <c r="I22" s="407">
        <v>761</v>
      </c>
    </row>
    <row r="23" spans="1:9">
      <c r="A23" s="332"/>
      <c r="B23" s="26" t="s">
        <v>28</v>
      </c>
      <c r="C23" s="26" t="s">
        <v>265</v>
      </c>
      <c r="D23" s="42" t="s">
        <v>424</v>
      </c>
      <c r="E23" s="243">
        <v>3661</v>
      </c>
      <c r="F23" s="653"/>
      <c r="G23" s="243">
        <v>3661</v>
      </c>
      <c r="H23" s="406">
        <v>3661</v>
      </c>
      <c r="I23" s="407">
        <v>3661</v>
      </c>
    </row>
    <row r="24" spans="1:9" ht="28.15" customHeight="1">
      <c r="A24" s="332"/>
      <c r="B24" s="26" t="s">
        <v>28</v>
      </c>
      <c r="C24" s="33" t="s">
        <v>425</v>
      </c>
      <c r="D24" s="40" t="s">
        <v>426</v>
      </c>
      <c r="E24" s="243">
        <v>650</v>
      </c>
      <c r="F24" s="653"/>
      <c r="G24" s="243">
        <v>650</v>
      </c>
      <c r="H24" s="406">
        <v>650</v>
      </c>
      <c r="I24" s="407">
        <v>650</v>
      </c>
    </row>
    <row r="25" spans="1:9">
      <c r="A25" s="332"/>
      <c r="B25" s="26" t="s">
        <v>28</v>
      </c>
      <c r="C25" s="26" t="s">
        <v>427</v>
      </c>
      <c r="D25" s="42" t="s">
        <v>674</v>
      </c>
      <c r="E25" s="242">
        <v>4000</v>
      </c>
      <c r="F25" s="653"/>
      <c r="G25" s="242">
        <v>4000</v>
      </c>
      <c r="H25" s="406">
        <v>3900</v>
      </c>
      <c r="I25" s="407">
        <v>3900</v>
      </c>
    </row>
    <row r="26" spans="1:9">
      <c r="A26" s="332"/>
      <c r="B26" s="26" t="s">
        <v>28</v>
      </c>
      <c r="C26" s="26" t="s">
        <v>416</v>
      </c>
      <c r="D26" s="42" t="s">
        <v>428</v>
      </c>
      <c r="E26" s="242">
        <v>700</v>
      </c>
      <c r="F26" s="653"/>
      <c r="G26" s="242">
        <f>SUM(E26)</f>
        <v>700</v>
      </c>
      <c r="H26" s="406">
        <v>700</v>
      </c>
      <c r="I26" s="407">
        <v>700</v>
      </c>
    </row>
    <row r="27" spans="1:9">
      <c r="A27" s="332"/>
      <c r="B27" s="26" t="s">
        <v>28</v>
      </c>
      <c r="C27" s="26" t="s">
        <v>277</v>
      </c>
      <c r="D27" s="42" t="s">
        <v>675</v>
      </c>
      <c r="E27" s="242">
        <v>300</v>
      </c>
      <c r="F27" s="653"/>
      <c r="G27" s="242">
        <v>300</v>
      </c>
      <c r="H27" s="406">
        <v>300</v>
      </c>
      <c r="I27" s="407">
        <v>300</v>
      </c>
    </row>
    <row r="28" spans="1:9">
      <c r="A28" s="325" t="s">
        <v>429</v>
      </c>
      <c r="B28" s="1027" t="s">
        <v>430</v>
      </c>
      <c r="C28" s="1033"/>
      <c r="D28" s="1033"/>
      <c r="E28" s="241">
        <f>SUM(E29:E35)</f>
        <v>78736</v>
      </c>
      <c r="F28" s="619">
        <v>0</v>
      </c>
      <c r="G28" s="241">
        <f>SUM(G29:G35)</f>
        <v>78736</v>
      </c>
      <c r="H28" s="412">
        <f>SUM(H29:H35)</f>
        <v>78137</v>
      </c>
      <c r="I28" s="413">
        <f>SUM(I29:I35)</f>
        <v>78137</v>
      </c>
    </row>
    <row r="29" spans="1:9" ht="28.9" customHeight="1">
      <c r="A29" s="366"/>
      <c r="B29" s="26" t="s">
        <v>28</v>
      </c>
      <c r="C29" s="26" t="s">
        <v>13</v>
      </c>
      <c r="D29" s="40" t="s">
        <v>590</v>
      </c>
      <c r="E29" s="242">
        <v>73503</v>
      </c>
      <c r="F29" s="654"/>
      <c r="G29" s="242">
        <f>SUM(E29)</f>
        <v>73503</v>
      </c>
      <c r="H29" s="406">
        <v>73503</v>
      </c>
      <c r="I29" s="407">
        <v>73503</v>
      </c>
    </row>
    <row r="30" spans="1:9" ht="14.45" customHeight="1">
      <c r="A30" s="366"/>
      <c r="B30" s="26" t="s">
        <v>28</v>
      </c>
      <c r="C30" s="26" t="s">
        <v>585</v>
      </c>
      <c r="D30" s="40" t="s">
        <v>631</v>
      </c>
      <c r="E30" s="242">
        <v>599</v>
      </c>
      <c r="F30" s="654"/>
      <c r="G30" s="242">
        <f>SUM(E30)</f>
        <v>599</v>
      </c>
      <c r="H30" s="406">
        <v>0</v>
      </c>
      <c r="I30" s="407">
        <v>0</v>
      </c>
    </row>
    <row r="31" spans="1:9">
      <c r="A31" s="366"/>
      <c r="B31" s="26" t="s">
        <v>28</v>
      </c>
      <c r="C31" s="26" t="s">
        <v>264</v>
      </c>
      <c r="D31" s="42" t="s">
        <v>16</v>
      </c>
      <c r="E31" s="242">
        <v>546</v>
      </c>
      <c r="F31" s="654"/>
      <c r="G31" s="242">
        <v>546</v>
      </c>
      <c r="H31" s="406">
        <v>546</v>
      </c>
      <c r="I31" s="407">
        <v>546</v>
      </c>
    </row>
    <row r="32" spans="1:9">
      <c r="A32" s="366"/>
      <c r="B32" s="26" t="s">
        <v>28</v>
      </c>
      <c r="C32" s="26" t="s">
        <v>265</v>
      </c>
      <c r="D32" s="42" t="s">
        <v>431</v>
      </c>
      <c r="E32" s="242">
        <v>3138</v>
      </c>
      <c r="F32" s="654"/>
      <c r="G32" s="242">
        <v>3138</v>
      </c>
      <c r="H32" s="406">
        <v>3138</v>
      </c>
      <c r="I32" s="407">
        <v>3138</v>
      </c>
    </row>
    <row r="33" spans="1:9" ht="28.9" customHeight="1">
      <c r="A33" s="366"/>
      <c r="B33" s="26" t="s">
        <v>28</v>
      </c>
      <c r="C33" s="26" t="s">
        <v>432</v>
      </c>
      <c r="D33" s="40" t="s">
        <v>426</v>
      </c>
      <c r="E33" s="243">
        <v>600</v>
      </c>
      <c r="F33" s="617"/>
      <c r="G33" s="243">
        <v>600</v>
      </c>
      <c r="H33" s="406">
        <v>600</v>
      </c>
      <c r="I33" s="407">
        <v>600</v>
      </c>
    </row>
    <row r="34" spans="1:9">
      <c r="A34" s="366"/>
      <c r="B34" s="26" t="s">
        <v>28</v>
      </c>
      <c r="C34" s="26" t="s">
        <v>51</v>
      </c>
      <c r="D34" s="42" t="s">
        <v>433</v>
      </c>
      <c r="E34" s="242">
        <v>350</v>
      </c>
      <c r="F34" s="617"/>
      <c r="G34" s="242">
        <v>350</v>
      </c>
      <c r="H34" s="406">
        <v>350</v>
      </c>
      <c r="I34" s="407">
        <v>350</v>
      </c>
    </row>
    <row r="35" spans="1:9">
      <c r="A35" s="366"/>
      <c r="B35" s="26" t="s">
        <v>28</v>
      </c>
      <c r="C35" s="26" t="s">
        <v>279</v>
      </c>
      <c r="D35" s="239" t="s">
        <v>17</v>
      </c>
      <c r="E35" s="242">
        <v>0</v>
      </c>
      <c r="F35" s="617"/>
      <c r="G35" s="242">
        <v>0</v>
      </c>
      <c r="H35" s="406">
        <v>0</v>
      </c>
      <c r="I35" s="407">
        <v>0</v>
      </c>
    </row>
    <row r="36" spans="1:9">
      <c r="A36" s="325" t="s">
        <v>434</v>
      </c>
      <c r="B36" s="1034" t="s">
        <v>435</v>
      </c>
      <c r="C36" s="1035"/>
      <c r="D36" s="1035"/>
      <c r="E36" s="241">
        <f>SUM(E37:E44)</f>
        <v>3430</v>
      </c>
      <c r="F36" s="619">
        <v>0</v>
      </c>
      <c r="G36" s="241">
        <f>SUM(G37:G44)</f>
        <v>3430</v>
      </c>
      <c r="H36" s="412">
        <f>SUM(H37:H44)</f>
        <v>3430</v>
      </c>
      <c r="I36" s="413">
        <f>SUM(I37:I44)</f>
        <v>3430</v>
      </c>
    </row>
    <row r="37" spans="1:9">
      <c r="A37" s="367"/>
      <c r="B37" s="183">
        <v>8600</v>
      </c>
      <c r="C37" s="39" t="s">
        <v>436</v>
      </c>
      <c r="D37" s="42" t="s">
        <v>437</v>
      </c>
      <c r="E37" s="242">
        <v>1100</v>
      </c>
      <c r="F37" s="617"/>
      <c r="G37" s="242">
        <v>1100</v>
      </c>
      <c r="H37" s="406">
        <v>1100</v>
      </c>
      <c r="I37" s="610">
        <v>1100</v>
      </c>
    </row>
    <row r="38" spans="1:9">
      <c r="A38" s="367"/>
      <c r="B38" s="183">
        <v>8600</v>
      </c>
      <c r="C38" s="39" t="s">
        <v>436</v>
      </c>
      <c r="D38" s="42" t="s">
        <v>438</v>
      </c>
      <c r="E38" s="242">
        <v>600</v>
      </c>
      <c r="F38" s="617"/>
      <c r="G38" s="242">
        <v>600</v>
      </c>
      <c r="H38" s="406">
        <v>600</v>
      </c>
      <c r="I38" s="610">
        <v>600</v>
      </c>
    </row>
    <row r="39" spans="1:9">
      <c r="A39" s="367"/>
      <c r="B39" s="183">
        <v>8600</v>
      </c>
      <c r="C39" s="39" t="s">
        <v>436</v>
      </c>
      <c r="D39" s="42" t="s">
        <v>439</v>
      </c>
      <c r="E39" s="242">
        <v>390</v>
      </c>
      <c r="F39" s="617"/>
      <c r="G39" s="242">
        <v>390</v>
      </c>
      <c r="H39" s="406">
        <v>390</v>
      </c>
      <c r="I39" s="610">
        <v>390</v>
      </c>
    </row>
    <row r="40" spans="1:9">
      <c r="A40" s="367"/>
      <c r="B40" s="183">
        <v>8600</v>
      </c>
      <c r="C40" s="39" t="s">
        <v>436</v>
      </c>
      <c r="D40" s="42" t="s">
        <v>440</v>
      </c>
      <c r="E40" s="242">
        <v>515</v>
      </c>
      <c r="F40" s="617"/>
      <c r="G40" s="242">
        <v>515</v>
      </c>
      <c r="H40" s="406">
        <v>515</v>
      </c>
      <c r="I40" s="610">
        <v>515</v>
      </c>
    </row>
    <row r="41" spans="1:9" ht="27.6" customHeight="1">
      <c r="A41" s="367"/>
      <c r="B41" s="183">
        <v>8600</v>
      </c>
      <c r="C41" s="39" t="s">
        <v>436</v>
      </c>
      <c r="D41" s="40" t="s">
        <v>441</v>
      </c>
      <c r="E41" s="242">
        <v>365</v>
      </c>
      <c r="F41" s="617"/>
      <c r="G41" s="242">
        <v>365</v>
      </c>
      <c r="H41" s="406">
        <v>365</v>
      </c>
      <c r="I41" s="610">
        <v>365</v>
      </c>
    </row>
    <row r="42" spans="1:9" ht="27" customHeight="1">
      <c r="A42" s="367"/>
      <c r="B42" s="183">
        <v>8600</v>
      </c>
      <c r="C42" s="39" t="s">
        <v>436</v>
      </c>
      <c r="D42" s="40" t="s">
        <v>442</v>
      </c>
      <c r="E42" s="242">
        <v>50</v>
      </c>
      <c r="F42" s="617"/>
      <c r="G42" s="242">
        <v>50</v>
      </c>
      <c r="H42" s="406">
        <v>50</v>
      </c>
      <c r="I42" s="610">
        <v>50</v>
      </c>
    </row>
    <row r="43" spans="1:9" ht="29.25" customHeight="1">
      <c r="A43" s="368"/>
      <c r="B43" s="225">
        <v>8600</v>
      </c>
      <c r="C43" s="190" t="s">
        <v>436</v>
      </c>
      <c r="D43" s="191" t="s">
        <v>443</v>
      </c>
      <c r="E43" s="243">
        <v>140</v>
      </c>
      <c r="F43" s="618"/>
      <c r="G43" s="243">
        <v>140</v>
      </c>
      <c r="H43" s="406">
        <v>140</v>
      </c>
      <c r="I43" s="610">
        <v>140</v>
      </c>
    </row>
    <row r="44" spans="1:9">
      <c r="A44" s="367"/>
      <c r="B44" s="183">
        <v>8600</v>
      </c>
      <c r="C44" s="39" t="s">
        <v>436</v>
      </c>
      <c r="D44" s="42" t="s">
        <v>444</v>
      </c>
      <c r="E44" s="242">
        <v>270</v>
      </c>
      <c r="F44" s="617"/>
      <c r="G44" s="242">
        <v>270</v>
      </c>
      <c r="H44" s="406">
        <v>270</v>
      </c>
      <c r="I44" s="610">
        <v>270</v>
      </c>
    </row>
    <row r="45" spans="1:9">
      <c r="A45" s="325" t="s">
        <v>445</v>
      </c>
      <c r="B45" s="1027" t="s">
        <v>446</v>
      </c>
      <c r="C45" s="1028"/>
      <c r="D45" s="1028"/>
      <c r="E45" s="241">
        <f>SUM(E46:E56)</f>
        <v>60986</v>
      </c>
      <c r="F45" s="619">
        <f>SUM(F46:F56)</f>
        <v>4500</v>
      </c>
      <c r="G45" s="241">
        <f>SUM(G46:G56)</f>
        <v>65486</v>
      </c>
      <c r="H45" s="412">
        <f>SUM(H46:H56)</f>
        <v>59892</v>
      </c>
      <c r="I45" s="413">
        <f>SUM(I46:I56)</f>
        <v>59892</v>
      </c>
    </row>
    <row r="46" spans="1:9" ht="27.6" customHeight="1">
      <c r="A46" s="364"/>
      <c r="B46" s="181" t="s">
        <v>28</v>
      </c>
      <c r="C46" s="181" t="s">
        <v>13</v>
      </c>
      <c r="D46" s="191" t="s">
        <v>590</v>
      </c>
      <c r="E46" s="243">
        <v>21428</v>
      </c>
      <c r="F46" s="618"/>
      <c r="G46" s="243">
        <v>21428</v>
      </c>
      <c r="H46" s="406">
        <v>21428</v>
      </c>
      <c r="I46" s="407">
        <v>21428</v>
      </c>
    </row>
    <row r="47" spans="1:9">
      <c r="A47" s="332"/>
      <c r="B47" s="26" t="s">
        <v>28</v>
      </c>
      <c r="C47" s="26" t="s">
        <v>264</v>
      </c>
      <c r="D47" s="42" t="s">
        <v>16</v>
      </c>
      <c r="E47" s="243">
        <v>158</v>
      </c>
      <c r="F47" s="617"/>
      <c r="G47" s="243">
        <v>158</v>
      </c>
      <c r="H47" s="406">
        <v>158</v>
      </c>
      <c r="I47" s="407">
        <v>158</v>
      </c>
    </row>
    <row r="48" spans="1:9" ht="26.25">
      <c r="A48" s="369"/>
      <c r="B48" s="190" t="s">
        <v>28</v>
      </c>
      <c r="C48" s="190" t="s">
        <v>457</v>
      </c>
      <c r="D48" s="191" t="s">
        <v>18</v>
      </c>
      <c r="E48" s="243">
        <v>0</v>
      </c>
      <c r="F48" s="618"/>
      <c r="G48" s="243">
        <v>0</v>
      </c>
      <c r="H48" s="406">
        <v>0</v>
      </c>
      <c r="I48" s="407">
        <v>0</v>
      </c>
    </row>
    <row r="49" spans="1:9">
      <c r="A49" s="332"/>
      <c r="B49" s="26" t="s">
        <v>28</v>
      </c>
      <c r="C49" s="26" t="s">
        <v>265</v>
      </c>
      <c r="D49" s="42" t="s">
        <v>431</v>
      </c>
      <c r="E49" s="243">
        <v>1046</v>
      </c>
      <c r="F49" s="617"/>
      <c r="G49" s="243">
        <v>1046</v>
      </c>
      <c r="H49" s="406">
        <v>1046</v>
      </c>
      <c r="I49" s="407">
        <v>1046</v>
      </c>
    </row>
    <row r="50" spans="1:9" ht="30.6" customHeight="1">
      <c r="A50" s="332"/>
      <c r="B50" s="26" t="s">
        <v>28</v>
      </c>
      <c r="C50" s="26" t="s">
        <v>432</v>
      </c>
      <c r="D50" s="40" t="s">
        <v>426</v>
      </c>
      <c r="E50" s="242">
        <v>60</v>
      </c>
      <c r="F50" s="617"/>
      <c r="G50" s="242">
        <v>60</v>
      </c>
      <c r="H50" s="406">
        <v>60</v>
      </c>
      <c r="I50" s="407">
        <v>60</v>
      </c>
    </row>
    <row r="51" spans="1:9" ht="27.75" customHeight="1">
      <c r="A51" s="332"/>
      <c r="B51" s="26" t="s">
        <v>28</v>
      </c>
      <c r="C51" s="26" t="s">
        <v>447</v>
      </c>
      <c r="D51" s="40" t="s">
        <v>448</v>
      </c>
      <c r="E51" s="242">
        <v>100</v>
      </c>
      <c r="F51" s="617"/>
      <c r="G51" s="242">
        <v>100</v>
      </c>
      <c r="H51" s="406">
        <v>100</v>
      </c>
      <c r="I51" s="407">
        <v>100</v>
      </c>
    </row>
    <row r="52" spans="1:9">
      <c r="A52" s="370"/>
      <c r="B52" s="39" t="s">
        <v>50</v>
      </c>
      <c r="C52" s="39" t="s">
        <v>451</v>
      </c>
      <c r="D52" s="42" t="s">
        <v>452</v>
      </c>
      <c r="E52" s="242">
        <v>6639</v>
      </c>
      <c r="F52" s="617"/>
      <c r="G52" s="242">
        <v>6639</v>
      </c>
      <c r="H52" s="406">
        <v>6600</v>
      </c>
      <c r="I52" s="407">
        <v>6600</v>
      </c>
    </row>
    <row r="53" spans="1:9" ht="28.15" customHeight="1">
      <c r="A53" s="370"/>
      <c r="B53" s="39" t="s">
        <v>50</v>
      </c>
      <c r="C53" s="39" t="s">
        <v>453</v>
      </c>
      <c r="D53" s="40" t="s">
        <v>454</v>
      </c>
      <c r="E53" s="243">
        <v>5000</v>
      </c>
      <c r="F53" s="617"/>
      <c r="G53" s="243">
        <f>SUM(E53)</f>
        <v>5000</v>
      </c>
      <c r="H53" s="406">
        <v>5000</v>
      </c>
      <c r="I53" s="407">
        <v>5000</v>
      </c>
    </row>
    <row r="54" spans="1:9" ht="28.5" customHeight="1">
      <c r="A54" s="370"/>
      <c r="B54" s="39" t="s">
        <v>50</v>
      </c>
      <c r="C54" s="39" t="s">
        <v>453</v>
      </c>
      <c r="D54" s="40" t="s">
        <v>455</v>
      </c>
      <c r="E54" s="243">
        <v>16597</v>
      </c>
      <c r="F54" s="617"/>
      <c r="G54" s="243">
        <v>16597</v>
      </c>
      <c r="H54" s="406">
        <v>16000</v>
      </c>
      <c r="I54" s="407">
        <v>16000</v>
      </c>
    </row>
    <row r="55" spans="1:9" ht="29.45" customHeight="1">
      <c r="A55" s="370"/>
      <c r="B55" s="39" t="s">
        <v>50</v>
      </c>
      <c r="C55" s="39" t="s">
        <v>451</v>
      </c>
      <c r="D55" s="40" t="s">
        <v>456</v>
      </c>
      <c r="E55" s="243">
        <v>9958</v>
      </c>
      <c r="F55" s="617"/>
      <c r="G55" s="243">
        <v>9958</v>
      </c>
      <c r="H55" s="406">
        <v>9500</v>
      </c>
      <c r="I55" s="407">
        <v>9500</v>
      </c>
    </row>
    <row r="56" spans="1:9" ht="27.6" customHeight="1">
      <c r="A56" s="370"/>
      <c r="B56" s="39" t="s">
        <v>50</v>
      </c>
      <c r="C56" s="39" t="s">
        <v>458</v>
      </c>
      <c r="D56" s="40" t="s">
        <v>676</v>
      </c>
      <c r="E56" s="242">
        <v>0</v>
      </c>
      <c r="F56" s="618">
        <v>4500</v>
      </c>
      <c r="G56" s="242">
        <f>SUM(F56)</f>
        <v>4500</v>
      </c>
      <c r="H56" s="406">
        <v>0</v>
      </c>
      <c r="I56" s="407">
        <v>0</v>
      </c>
    </row>
    <row r="57" spans="1:9">
      <c r="A57" s="325" t="s">
        <v>459</v>
      </c>
      <c r="B57" s="1027" t="s">
        <v>460</v>
      </c>
      <c r="C57" s="1028"/>
      <c r="D57" s="1028"/>
      <c r="E57" s="241">
        <f>SUM(E65,E58)</f>
        <v>32287</v>
      </c>
      <c r="F57" s="619">
        <v>0</v>
      </c>
      <c r="G57" s="241">
        <f>SUM(E57)</f>
        <v>32287</v>
      </c>
      <c r="H57" s="412">
        <f>SUM(H58,H65)</f>
        <v>32207</v>
      </c>
      <c r="I57" s="413">
        <f>SUM(I58,I65)</f>
        <v>32207</v>
      </c>
    </row>
    <row r="58" spans="1:9">
      <c r="A58" s="371" t="s">
        <v>461</v>
      </c>
      <c r="B58" s="82"/>
      <c r="C58" s="36">
        <v>1</v>
      </c>
      <c r="D58" s="37" t="s">
        <v>462</v>
      </c>
      <c r="E58" s="244">
        <f>SUM(E59:E64)</f>
        <v>30567</v>
      </c>
      <c r="F58" s="616">
        <v>0</v>
      </c>
      <c r="G58" s="244">
        <f>SUM(E58)</f>
        <v>30567</v>
      </c>
      <c r="H58" s="408">
        <f>SUM(H59:H64)</f>
        <v>30467</v>
      </c>
      <c r="I58" s="409">
        <f>SUM(I59:I64)</f>
        <v>30467</v>
      </c>
    </row>
    <row r="59" spans="1:9" ht="28.15" customHeight="1">
      <c r="A59" s="364"/>
      <c r="B59" s="181" t="s">
        <v>28</v>
      </c>
      <c r="C59" s="181" t="s">
        <v>13</v>
      </c>
      <c r="D59" s="191" t="s">
        <v>14</v>
      </c>
      <c r="E59" s="243">
        <v>29595</v>
      </c>
      <c r="F59" s="618"/>
      <c r="G59" s="243">
        <f>SUM(E59)</f>
        <v>29595</v>
      </c>
      <c r="H59" s="406">
        <v>29595</v>
      </c>
      <c r="I59" s="407">
        <v>29595</v>
      </c>
    </row>
    <row r="60" spans="1:9">
      <c r="A60" s="332"/>
      <c r="B60" s="26" t="s">
        <v>28</v>
      </c>
      <c r="C60" s="26" t="s">
        <v>264</v>
      </c>
      <c r="D60" s="42" t="s">
        <v>16</v>
      </c>
      <c r="E60" s="242">
        <v>219</v>
      </c>
      <c r="F60" s="617"/>
      <c r="G60" s="242">
        <f>SUM(E60)</f>
        <v>219</v>
      </c>
      <c r="H60" s="406">
        <v>219</v>
      </c>
      <c r="I60" s="407">
        <v>219</v>
      </c>
    </row>
    <row r="61" spans="1:9">
      <c r="A61" s="332"/>
      <c r="B61" s="26" t="s">
        <v>28</v>
      </c>
      <c r="C61" s="26" t="s">
        <v>265</v>
      </c>
      <c r="D61" s="42" t="s">
        <v>15</v>
      </c>
      <c r="E61" s="242">
        <v>523</v>
      </c>
      <c r="F61" s="617"/>
      <c r="G61" s="242">
        <v>523</v>
      </c>
      <c r="H61" s="406">
        <v>523</v>
      </c>
      <c r="I61" s="407">
        <v>523</v>
      </c>
    </row>
    <row r="62" spans="1:9" ht="27.6" customHeight="1">
      <c r="A62" s="332"/>
      <c r="B62" s="26" t="s">
        <v>28</v>
      </c>
      <c r="C62" s="26" t="s">
        <v>432</v>
      </c>
      <c r="D62" s="40" t="s">
        <v>426</v>
      </c>
      <c r="E62" s="242">
        <v>30</v>
      </c>
      <c r="F62" s="617"/>
      <c r="G62" s="242">
        <v>30</v>
      </c>
      <c r="H62" s="406">
        <v>30</v>
      </c>
      <c r="I62" s="407">
        <v>30</v>
      </c>
    </row>
    <row r="63" spans="1:9" ht="28.15" customHeight="1">
      <c r="A63" s="332"/>
      <c r="B63" s="26" t="s">
        <v>28</v>
      </c>
      <c r="C63" s="26" t="s">
        <v>447</v>
      </c>
      <c r="D63" s="40" t="s">
        <v>448</v>
      </c>
      <c r="E63" s="242">
        <v>200</v>
      </c>
      <c r="F63" s="617"/>
      <c r="G63" s="242">
        <v>200</v>
      </c>
      <c r="H63" s="406">
        <v>100</v>
      </c>
      <c r="I63" s="407">
        <v>100</v>
      </c>
    </row>
    <row r="64" spans="1:9" ht="28.15" customHeight="1">
      <c r="A64" s="364"/>
      <c r="B64" s="181" t="s">
        <v>28</v>
      </c>
      <c r="C64" s="181" t="s">
        <v>279</v>
      </c>
      <c r="D64" s="191" t="s">
        <v>18</v>
      </c>
      <c r="E64" s="243">
        <v>0</v>
      </c>
      <c r="F64" s="618"/>
      <c r="G64" s="243">
        <v>0</v>
      </c>
      <c r="H64" s="406"/>
      <c r="I64" s="407"/>
    </row>
    <row r="65" spans="1:9">
      <c r="A65" s="371" t="s">
        <v>463</v>
      </c>
      <c r="B65" s="82"/>
      <c r="C65" s="36">
        <v>2</v>
      </c>
      <c r="D65" s="37" t="s">
        <v>464</v>
      </c>
      <c r="E65" s="244">
        <v>1720</v>
      </c>
      <c r="F65" s="616">
        <v>0</v>
      </c>
      <c r="G65" s="656">
        <v>1720</v>
      </c>
      <c r="H65" s="408">
        <f>SUM(H66)</f>
        <v>1740</v>
      </c>
      <c r="I65" s="409">
        <f>SUM(I66)</f>
        <v>1740</v>
      </c>
    </row>
    <row r="66" spans="1:9" ht="15.75" thickBot="1">
      <c r="A66" s="372"/>
      <c r="B66" s="373" t="s">
        <v>395</v>
      </c>
      <c r="C66" s="302">
        <v>637005</v>
      </c>
      <c r="D66" s="374" t="s">
        <v>465</v>
      </c>
      <c r="E66" s="375">
        <v>1720</v>
      </c>
      <c r="F66" s="655"/>
      <c r="G66" s="657">
        <v>1720</v>
      </c>
      <c r="H66" s="410">
        <v>1740</v>
      </c>
      <c r="I66" s="411">
        <v>1740</v>
      </c>
    </row>
    <row r="67" spans="1:9" ht="15.75" thickTop="1"/>
  </sheetData>
  <mergeCells count="14">
    <mergeCell ref="I4:I5"/>
    <mergeCell ref="H4:H5"/>
    <mergeCell ref="A3:G3"/>
    <mergeCell ref="E6:E7"/>
    <mergeCell ref="F6:F7"/>
    <mergeCell ref="E4:F4"/>
    <mergeCell ref="G4:G7"/>
    <mergeCell ref="B57:D57"/>
    <mergeCell ref="A9:D9"/>
    <mergeCell ref="B10:D10"/>
    <mergeCell ref="B19:D19"/>
    <mergeCell ref="B28:D28"/>
    <mergeCell ref="B36:D36"/>
    <mergeCell ref="B45:D45"/>
  </mergeCells>
  <phoneticPr fontId="63" type="noConversion"/>
  <pageMargins left="0.7" right="0.7" top="0.75" bottom="0.75" header="0.3" footer="0.3"/>
  <pageSetup paperSize="9" scale="76" orientation="landscape" r:id="rId1"/>
  <rowBreaks count="2" manualBreakCount="2">
    <brk id="27" max="16383" man="1"/>
    <brk id="5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topLeftCell="E1" workbookViewId="0">
      <selection activeCell="J7" sqref="J7"/>
    </sheetView>
  </sheetViews>
  <sheetFormatPr defaultRowHeight="15"/>
  <cols>
    <col min="4" max="4" width="28.7109375" customWidth="1"/>
    <col min="5" max="5" width="14.7109375" customWidth="1"/>
    <col min="6" max="6" width="18.28515625" customWidth="1"/>
    <col min="7" max="7" width="22.85546875" customWidth="1"/>
    <col min="8" max="8" width="14.7109375" customWidth="1"/>
    <col min="9" max="9" width="15.28515625" customWidth="1"/>
  </cols>
  <sheetData>
    <row r="1" spans="1:9" ht="18.75">
      <c r="A1" s="2" t="s">
        <v>249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079" t="s">
        <v>542</v>
      </c>
      <c r="B3" s="1080"/>
      <c r="C3" s="1080"/>
      <c r="D3" s="1080"/>
      <c r="E3" s="1080"/>
      <c r="F3" s="1081"/>
      <c r="G3" s="1176"/>
      <c r="H3" s="597"/>
      <c r="I3" s="1026" t="s">
        <v>731</v>
      </c>
    </row>
    <row r="4" spans="1:9" ht="15.75">
      <c r="A4" s="321"/>
      <c r="B4" s="7"/>
      <c r="C4" s="8"/>
      <c r="D4" s="74"/>
      <c r="E4" s="1047" t="s">
        <v>0</v>
      </c>
      <c r="F4" s="1093"/>
      <c r="G4" s="1086" t="s">
        <v>723</v>
      </c>
      <c r="H4" s="1039" t="s">
        <v>667</v>
      </c>
      <c r="I4" s="1145" t="s">
        <v>668</v>
      </c>
    </row>
    <row r="5" spans="1:9" ht="26.45" customHeight="1">
      <c r="A5" s="322" t="s">
        <v>1</v>
      </c>
      <c r="B5" s="10" t="s">
        <v>2</v>
      </c>
      <c r="C5" s="11"/>
      <c r="D5" s="75"/>
      <c r="E5" s="392" t="s">
        <v>564</v>
      </c>
      <c r="F5" s="395" t="s">
        <v>4</v>
      </c>
      <c r="G5" s="1087"/>
      <c r="H5" s="1039"/>
      <c r="I5" s="1037"/>
    </row>
    <row r="6" spans="1:9" ht="14.45" customHeight="1">
      <c r="A6" s="323" t="s">
        <v>5</v>
      </c>
      <c r="B6" s="13" t="s">
        <v>6</v>
      </c>
      <c r="C6" s="8"/>
      <c r="D6" s="76" t="s">
        <v>7</v>
      </c>
      <c r="E6" s="1043" t="s">
        <v>547</v>
      </c>
      <c r="F6" s="1178" t="s">
        <v>547</v>
      </c>
      <c r="G6" s="1051"/>
      <c r="H6" s="317" t="s">
        <v>669</v>
      </c>
      <c r="I6" s="315" t="s">
        <v>564</v>
      </c>
    </row>
    <row r="7" spans="1:9" ht="29.45" customHeight="1">
      <c r="A7" s="323" t="s">
        <v>8</v>
      </c>
      <c r="B7" s="13" t="s">
        <v>9</v>
      </c>
      <c r="C7" s="8"/>
      <c r="D7" s="76"/>
      <c r="E7" s="1044"/>
      <c r="F7" s="1179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237"/>
      <c r="E8" s="240" t="s">
        <v>11</v>
      </c>
      <c r="F8" s="279" t="s">
        <v>11</v>
      </c>
      <c r="G8" s="998" t="s">
        <v>11</v>
      </c>
      <c r="H8" s="319" t="s">
        <v>641</v>
      </c>
      <c r="I8" s="320" t="s">
        <v>641</v>
      </c>
    </row>
    <row r="9" spans="1:9" ht="17.25" thickTop="1" thickBot="1">
      <c r="A9" s="748" t="s">
        <v>250</v>
      </c>
      <c r="B9" s="744"/>
      <c r="C9" s="745"/>
      <c r="D9" s="858"/>
      <c r="E9" s="848">
        <f>SUM(E22,E10,E32)</f>
        <v>47544</v>
      </c>
      <c r="F9" s="848">
        <f>SUM(F10,F22,F32)</f>
        <v>16597</v>
      </c>
      <c r="G9" s="842">
        <f>SUM(G10,G22,G32)</f>
        <v>64141</v>
      </c>
      <c r="H9" s="521">
        <f>SUM(H10,H22,H32)</f>
        <v>47544</v>
      </c>
      <c r="I9" s="522">
        <f>SUM(I10,I22,I32)</f>
        <v>47544</v>
      </c>
    </row>
    <row r="10" spans="1:9" ht="15.75" thickTop="1">
      <c r="A10" s="749" t="s">
        <v>251</v>
      </c>
      <c r="B10" s="741" t="s">
        <v>252</v>
      </c>
      <c r="C10" s="742"/>
      <c r="D10" s="742"/>
      <c r="E10" s="849">
        <f>SUM(E11:E21)</f>
        <v>9950</v>
      </c>
      <c r="F10" s="849">
        <v>0</v>
      </c>
      <c r="G10" s="843">
        <f>SUM(G11:G21)</f>
        <v>9950</v>
      </c>
      <c r="H10" s="743">
        <v>9950</v>
      </c>
      <c r="I10" s="756">
        <v>9950</v>
      </c>
    </row>
    <row r="11" spans="1:9">
      <c r="A11" s="488"/>
      <c r="B11" s="97" t="s">
        <v>253</v>
      </c>
      <c r="C11" s="97" t="s">
        <v>254</v>
      </c>
      <c r="D11" s="859" t="s">
        <v>255</v>
      </c>
      <c r="E11" s="735">
        <v>700</v>
      </c>
      <c r="F11" s="735"/>
      <c r="G11" s="844">
        <f t="shared" ref="G11:G21" si="0">SUM(E11)</f>
        <v>700</v>
      </c>
      <c r="H11" s="117"/>
      <c r="I11" s="755"/>
    </row>
    <row r="12" spans="1:9">
      <c r="A12" s="488"/>
      <c r="B12" s="97" t="s">
        <v>253</v>
      </c>
      <c r="C12" s="97" t="s">
        <v>254</v>
      </c>
      <c r="D12" s="859" t="s">
        <v>256</v>
      </c>
      <c r="E12" s="735">
        <v>2000</v>
      </c>
      <c r="F12" s="735"/>
      <c r="G12" s="844">
        <f t="shared" si="0"/>
        <v>2000</v>
      </c>
      <c r="H12" s="117"/>
      <c r="I12" s="755"/>
    </row>
    <row r="13" spans="1:9">
      <c r="A13" s="488"/>
      <c r="B13" s="97" t="s">
        <v>253</v>
      </c>
      <c r="C13" s="97" t="s">
        <v>254</v>
      </c>
      <c r="D13" s="859" t="s">
        <v>257</v>
      </c>
      <c r="E13" s="735">
        <v>500</v>
      </c>
      <c r="F13" s="735"/>
      <c r="G13" s="844">
        <f t="shared" si="0"/>
        <v>500</v>
      </c>
      <c r="H13" s="117"/>
      <c r="I13" s="755"/>
    </row>
    <row r="14" spans="1:9">
      <c r="A14" s="488"/>
      <c r="B14" s="97" t="s">
        <v>253</v>
      </c>
      <c r="C14" s="97" t="s">
        <v>254</v>
      </c>
      <c r="D14" s="859" t="s">
        <v>258</v>
      </c>
      <c r="E14" s="735">
        <v>3100</v>
      </c>
      <c r="F14" s="735"/>
      <c r="G14" s="844">
        <f t="shared" si="0"/>
        <v>3100</v>
      </c>
      <c r="H14" s="117"/>
      <c r="I14" s="755"/>
    </row>
    <row r="15" spans="1:9" ht="16.149999999999999" customHeight="1">
      <c r="A15" s="488"/>
      <c r="B15" s="97" t="s">
        <v>253</v>
      </c>
      <c r="C15" s="97" t="s">
        <v>254</v>
      </c>
      <c r="D15" s="860" t="s">
        <v>259</v>
      </c>
      <c r="E15" s="735">
        <v>700</v>
      </c>
      <c r="F15" s="735"/>
      <c r="G15" s="844">
        <f t="shared" si="0"/>
        <v>700</v>
      </c>
      <c r="H15" s="117"/>
      <c r="I15" s="755"/>
    </row>
    <row r="16" spans="1:9" ht="15" customHeight="1">
      <c r="A16" s="488"/>
      <c r="B16" s="97" t="s">
        <v>253</v>
      </c>
      <c r="C16" s="97" t="s">
        <v>254</v>
      </c>
      <c r="D16" s="860" t="s">
        <v>652</v>
      </c>
      <c r="E16" s="735">
        <v>750</v>
      </c>
      <c r="F16" s="735"/>
      <c r="G16" s="844">
        <f t="shared" si="0"/>
        <v>750</v>
      </c>
      <c r="H16" s="117"/>
      <c r="I16" s="755"/>
    </row>
    <row r="17" spans="1:9" ht="16.899999999999999" customHeight="1">
      <c r="A17" s="488"/>
      <c r="B17" s="97" t="s">
        <v>253</v>
      </c>
      <c r="C17" s="97" t="s">
        <v>254</v>
      </c>
      <c r="D17" s="860" t="s">
        <v>261</v>
      </c>
      <c r="E17" s="735">
        <v>200</v>
      </c>
      <c r="F17" s="735"/>
      <c r="G17" s="844">
        <f t="shared" si="0"/>
        <v>200</v>
      </c>
      <c r="H17" s="117"/>
      <c r="I17" s="755"/>
    </row>
    <row r="18" spans="1:9" ht="16.899999999999999" customHeight="1">
      <c r="A18" s="488"/>
      <c r="B18" s="97" t="s">
        <v>253</v>
      </c>
      <c r="C18" s="97" t="s">
        <v>254</v>
      </c>
      <c r="D18" s="860" t="s">
        <v>698</v>
      </c>
      <c r="E18" s="735">
        <v>400</v>
      </c>
      <c r="F18" s="735"/>
      <c r="G18" s="844">
        <f t="shared" si="0"/>
        <v>400</v>
      </c>
      <c r="H18" s="117"/>
      <c r="I18" s="755"/>
    </row>
    <row r="19" spans="1:9" ht="16.899999999999999" customHeight="1">
      <c r="A19" s="488"/>
      <c r="B19" s="97" t="s">
        <v>253</v>
      </c>
      <c r="C19" s="97" t="s">
        <v>254</v>
      </c>
      <c r="D19" s="860" t="s">
        <v>649</v>
      </c>
      <c r="E19" s="735">
        <v>500</v>
      </c>
      <c r="F19" s="735"/>
      <c r="G19" s="844">
        <f t="shared" si="0"/>
        <v>500</v>
      </c>
      <c r="H19" s="117"/>
      <c r="I19" s="755"/>
    </row>
    <row r="20" spans="1:9" ht="27" customHeight="1">
      <c r="A20" s="488"/>
      <c r="B20" s="97" t="s">
        <v>253</v>
      </c>
      <c r="C20" s="97" t="s">
        <v>254</v>
      </c>
      <c r="D20" s="860" t="s">
        <v>653</v>
      </c>
      <c r="E20" s="735">
        <v>900</v>
      </c>
      <c r="F20" s="735"/>
      <c r="G20" s="844">
        <f t="shared" si="0"/>
        <v>900</v>
      </c>
      <c r="H20" s="117"/>
      <c r="I20" s="755"/>
    </row>
    <row r="21" spans="1:9">
      <c r="A21" s="488"/>
      <c r="B21" s="97" t="s">
        <v>253</v>
      </c>
      <c r="C21" s="97" t="s">
        <v>254</v>
      </c>
      <c r="D21" s="859" t="s">
        <v>262</v>
      </c>
      <c r="E21" s="735">
        <v>200</v>
      </c>
      <c r="F21" s="735"/>
      <c r="G21" s="844">
        <f t="shared" si="0"/>
        <v>200</v>
      </c>
      <c r="H21" s="117"/>
      <c r="I21" s="755"/>
    </row>
    <row r="22" spans="1:9">
      <c r="A22" s="567" t="s">
        <v>263</v>
      </c>
      <c r="B22" s="1180" t="s">
        <v>273</v>
      </c>
      <c r="C22" s="1181"/>
      <c r="D22" s="1182"/>
      <c r="E22" s="734">
        <f>SUM(E23:E31)</f>
        <v>37594</v>
      </c>
      <c r="F22" s="734">
        <v>0</v>
      </c>
      <c r="G22" s="843">
        <f>SUM(F22,E22)</f>
        <v>37594</v>
      </c>
      <c r="H22" s="623">
        <f>SUM(H23:H31)</f>
        <v>37594</v>
      </c>
      <c r="I22" s="467">
        <f>SUM(I23:I31)</f>
        <v>37594</v>
      </c>
    </row>
    <row r="23" spans="1:9" ht="29.45" customHeight="1">
      <c r="A23" s="750"/>
      <c r="B23" s="218" t="s">
        <v>253</v>
      </c>
      <c r="C23" s="218" t="s">
        <v>13</v>
      </c>
      <c r="D23" s="861" t="s">
        <v>14</v>
      </c>
      <c r="E23" s="850">
        <v>12474</v>
      </c>
      <c r="F23" s="850"/>
      <c r="G23" s="845">
        <f>SUM(E23)</f>
        <v>12474</v>
      </c>
      <c r="H23" s="585">
        <v>12474</v>
      </c>
      <c r="I23" s="454">
        <v>12474</v>
      </c>
    </row>
    <row r="24" spans="1:9">
      <c r="A24" s="750"/>
      <c r="B24" s="215" t="s">
        <v>253</v>
      </c>
      <c r="C24" s="215" t="s">
        <v>268</v>
      </c>
      <c r="D24" s="862" t="s">
        <v>269</v>
      </c>
      <c r="E24" s="850">
        <v>450</v>
      </c>
      <c r="F24" s="850"/>
      <c r="G24" s="845">
        <v>450</v>
      </c>
      <c r="H24" s="585">
        <v>450</v>
      </c>
      <c r="I24" s="454">
        <v>450</v>
      </c>
    </row>
    <row r="25" spans="1:9" ht="15" customHeight="1">
      <c r="A25" s="750"/>
      <c r="B25" s="215" t="s">
        <v>253</v>
      </c>
      <c r="C25" s="218" t="s">
        <v>51</v>
      </c>
      <c r="D25" s="861" t="s">
        <v>274</v>
      </c>
      <c r="E25" s="850">
        <v>55</v>
      </c>
      <c r="F25" s="850"/>
      <c r="G25" s="845">
        <v>55</v>
      </c>
      <c r="H25" s="585">
        <v>55</v>
      </c>
      <c r="I25" s="454">
        <v>55</v>
      </c>
    </row>
    <row r="26" spans="1:9">
      <c r="A26" s="750"/>
      <c r="B26" s="218" t="s">
        <v>253</v>
      </c>
      <c r="C26" s="218" t="s">
        <v>264</v>
      </c>
      <c r="D26" s="862" t="s">
        <v>16</v>
      </c>
      <c r="E26" s="850">
        <v>92</v>
      </c>
      <c r="F26" s="850"/>
      <c r="G26" s="845">
        <f>SUM(E26)</f>
        <v>92</v>
      </c>
      <c r="H26" s="585">
        <v>92</v>
      </c>
      <c r="I26" s="454">
        <v>92</v>
      </c>
    </row>
    <row r="27" spans="1:9">
      <c r="A27" s="750"/>
      <c r="B27" s="218" t="s">
        <v>253</v>
      </c>
      <c r="C27" s="218" t="s">
        <v>265</v>
      </c>
      <c r="D27" s="862" t="s">
        <v>625</v>
      </c>
      <c r="E27" s="850">
        <v>523</v>
      </c>
      <c r="F27" s="851"/>
      <c r="G27" s="845">
        <f>SUM(E27)</f>
        <v>523</v>
      </c>
      <c r="H27" s="585">
        <v>523</v>
      </c>
      <c r="I27" s="454">
        <v>523</v>
      </c>
    </row>
    <row r="28" spans="1:9" ht="28.15" customHeight="1">
      <c r="A28" s="751"/>
      <c r="B28" s="218" t="s">
        <v>253</v>
      </c>
      <c r="C28" s="218" t="s">
        <v>275</v>
      </c>
      <c r="D28" s="863" t="s">
        <v>276</v>
      </c>
      <c r="E28" s="850">
        <v>23000</v>
      </c>
      <c r="F28" s="852"/>
      <c r="G28" s="845">
        <f>SUM(E28)</f>
        <v>23000</v>
      </c>
      <c r="H28" s="585">
        <v>23000</v>
      </c>
      <c r="I28" s="454">
        <v>23000</v>
      </c>
    </row>
    <row r="29" spans="1:9">
      <c r="A29" s="751"/>
      <c r="B29" s="218" t="s">
        <v>253</v>
      </c>
      <c r="C29" s="218" t="s">
        <v>277</v>
      </c>
      <c r="D29" s="863" t="s">
        <v>278</v>
      </c>
      <c r="E29" s="850">
        <v>0</v>
      </c>
      <c r="F29" s="853"/>
      <c r="G29" s="845">
        <v>0</v>
      </c>
      <c r="H29" s="585">
        <v>0</v>
      </c>
      <c r="I29" s="454">
        <v>0</v>
      </c>
    </row>
    <row r="30" spans="1:9" ht="18.600000000000001" customHeight="1">
      <c r="A30" s="751"/>
      <c r="B30" s="218" t="s">
        <v>260</v>
      </c>
      <c r="C30" s="218" t="s">
        <v>279</v>
      </c>
      <c r="D30" s="863" t="s">
        <v>17</v>
      </c>
      <c r="E30" s="850">
        <v>0</v>
      </c>
      <c r="F30" s="854"/>
      <c r="G30" s="845">
        <v>0</v>
      </c>
      <c r="H30" s="585">
        <v>0</v>
      </c>
      <c r="I30" s="454">
        <v>0</v>
      </c>
    </row>
    <row r="31" spans="1:9">
      <c r="A31" s="752"/>
      <c r="B31" s="218" t="s">
        <v>253</v>
      </c>
      <c r="C31" s="218" t="s">
        <v>266</v>
      </c>
      <c r="D31" s="864" t="s">
        <v>267</v>
      </c>
      <c r="E31" s="851">
        <v>1000</v>
      </c>
      <c r="F31" s="855"/>
      <c r="G31" s="846">
        <v>1000</v>
      </c>
      <c r="H31" s="585">
        <v>1000</v>
      </c>
      <c r="I31" s="454">
        <v>1000</v>
      </c>
    </row>
    <row r="32" spans="1:9">
      <c r="A32" s="325" t="s">
        <v>272</v>
      </c>
      <c r="B32" s="1095" t="s">
        <v>280</v>
      </c>
      <c r="C32" s="1096"/>
      <c r="D32" s="1177"/>
      <c r="E32" s="734"/>
      <c r="F32" s="856">
        <f>SUM(F33:F34)</f>
        <v>16597</v>
      </c>
      <c r="G32" s="280">
        <f>SUM(G33:G34)</f>
        <v>16597</v>
      </c>
      <c r="H32" s="761">
        <f>SUM(H33:H34)</f>
        <v>0</v>
      </c>
      <c r="I32" s="447">
        <v>0</v>
      </c>
    </row>
    <row r="33" spans="1:9" ht="28.9" customHeight="1">
      <c r="A33" s="753"/>
      <c r="B33" s="229" t="s">
        <v>253</v>
      </c>
      <c r="C33" s="201">
        <v>716</v>
      </c>
      <c r="D33" s="865" t="s">
        <v>557</v>
      </c>
      <c r="E33" s="866"/>
      <c r="F33" s="669">
        <v>1000</v>
      </c>
      <c r="G33" s="763">
        <v>1000</v>
      </c>
      <c r="H33" s="757">
        <v>0</v>
      </c>
      <c r="I33" s="450">
        <v>0</v>
      </c>
    </row>
    <row r="34" spans="1:9" ht="28.9" customHeight="1" thickBot="1">
      <c r="A34" s="754"/>
      <c r="B34" s="362" t="s">
        <v>253</v>
      </c>
      <c r="C34" s="747">
        <v>711001</v>
      </c>
      <c r="D34" s="295" t="s">
        <v>556</v>
      </c>
      <c r="E34" s="867"/>
      <c r="F34" s="857">
        <v>15597</v>
      </c>
      <c r="G34" s="847">
        <v>15597</v>
      </c>
      <c r="H34" s="760">
        <v>0</v>
      </c>
      <c r="I34" s="762">
        <v>0</v>
      </c>
    </row>
    <row r="35" spans="1:9" ht="15.75" thickTop="1">
      <c r="A35" s="746"/>
      <c r="B35" s="140"/>
      <c r="C35" s="634"/>
      <c r="D35" s="634"/>
      <c r="E35" s="634"/>
      <c r="F35" s="634"/>
      <c r="G35" s="634"/>
    </row>
    <row r="36" spans="1:9" ht="15.75" thickBot="1">
      <c r="A36" s="233"/>
      <c r="B36" s="1016"/>
      <c r="C36" s="140"/>
      <c r="D36" s="140"/>
      <c r="E36" s="140"/>
      <c r="F36" s="140"/>
      <c r="G36" s="140"/>
    </row>
    <row r="37" spans="1:9" ht="15.75" thickTop="1"/>
  </sheetData>
  <mergeCells count="9">
    <mergeCell ref="H4:H5"/>
    <mergeCell ref="I4:I5"/>
    <mergeCell ref="A3:G3"/>
    <mergeCell ref="E4:F4"/>
    <mergeCell ref="G4:G7"/>
    <mergeCell ref="B32:D32"/>
    <mergeCell ref="F6:F7"/>
    <mergeCell ref="E6:E7"/>
    <mergeCell ref="B22:D22"/>
  </mergeCells>
  <phoneticPr fontId="63" type="noConversion"/>
  <pageMargins left="0.7" right="0.7" top="0.75" bottom="0.75" header="0.3" footer="0.3"/>
  <pageSetup paperSize="9"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E1" workbookViewId="0">
      <selection activeCell="I3" sqref="I3"/>
    </sheetView>
  </sheetViews>
  <sheetFormatPr defaultRowHeight="15"/>
  <cols>
    <col min="4" max="4" width="29.28515625" customWidth="1"/>
    <col min="5" max="5" width="15.140625" customWidth="1"/>
    <col min="6" max="6" width="17.7109375" customWidth="1"/>
    <col min="7" max="7" width="22.85546875" customWidth="1"/>
    <col min="8" max="8" width="15.7109375" customWidth="1"/>
    <col min="9" max="9" width="15.140625" customWidth="1"/>
  </cols>
  <sheetData>
    <row r="1" spans="1:9" ht="18.75">
      <c r="A1" s="2" t="s">
        <v>281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186" t="s">
        <v>548</v>
      </c>
      <c r="B3" s="1122"/>
      <c r="C3" s="1122"/>
      <c r="D3" s="1122"/>
      <c r="E3" s="1122"/>
      <c r="F3" s="1123"/>
      <c r="G3" s="1187"/>
      <c r="H3" s="597"/>
      <c r="I3" s="1026" t="s">
        <v>731</v>
      </c>
    </row>
    <row r="4" spans="1:9" ht="15.75">
      <c r="A4" s="321"/>
      <c r="B4" s="7"/>
      <c r="C4" s="8"/>
      <c r="D4" s="74"/>
      <c r="E4" s="1047" t="s">
        <v>571</v>
      </c>
      <c r="F4" s="1188"/>
      <c r="G4" s="1049" t="s">
        <v>728</v>
      </c>
      <c r="H4" s="1039" t="s">
        <v>667</v>
      </c>
      <c r="I4" s="1145" t="s">
        <v>668</v>
      </c>
    </row>
    <row r="5" spans="1:9" ht="34.15" customHeight="1">
      <c r="A5" s="322" t="s">
        <v>1</v>
      </c>
      <c r="B5" s="10" t="s">
        <v>2</v>
      </c>
      <c r="C5" s="11"/>
      <c r="D5" s="75"/>
      <c r="E5" s="389" t="s">
        <v>564</v>
      </c>
      <c r="F5" s="390" t="s">
        <v>566</v>
      </c>
      <c r="G5" s="1050"/>
      <c r="H5" s="1039"/>
      <c r="I5" s="1037"/>
    </row>
    <row r="6" spans="1:9" ht="24" customHeight="1">
      <c r="A6" s="323" t="s">
        <v>5</v>
      </c>
      <c r="B6" s="13" t="s">
        <v>6</v>
      </c>
      <c r="C6" s="8"/>
      <c r="D6" s="76" t="s">
        <v>7</v>
      </c>
      <c r="E6" s="1184" t="s">
        <v>543</v>
      </c>
      <c r="F6" s="1043" t="s">
        <v>543</v>
      </c>
      <c r="G6" s="1051"/>
      <c r="H6" s="317" t="s">
        <v>669</v>
      </c>
      <c r="I6" s="315" t="s">
        <v>564</v>
      </c>
    </row>
    <row r="7" spans="1:9" ht="30" customHeight="1">
      <c r="A7" s="323" t="s">
        <v>8</v>
      </c>
      <c r="B7" s="13" t="s">
        <v>9</v>
      </c>
      <c r="C7" s="8"/>
      <c r="D7" s="76"/>
      <c r="E7" s="1185"/>
      <c r="F7" s="1190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77"/>
      <c r="E8" s="310" t="s">
        <v>11</v>
      </c>
      <c r="F8" s="240" t="s">
        <v>11</v>
      </c>
      <c r="G8" s="998" t="s">
        <v>11</v>
      </c>
      <c r="H8" s="319" t="s">
        <v>641</v>
      </c>
      <c r="I8" s="320" t="s">
        <v>641</v>
      </c>
    </row>
    <row r="9" spans="1:9" ht="17.25" thickTop="1" thickBot="1">
      <c r="A9" s="525" t="s">
        <v>282</v>
      </c>
      <c r="B9" s="526"/>
      <c r="C9" s="527"/>
      <c r="D9" s="528"/>
      <c r="E9" s="926">
        <f>SUM(E10,E16,E18,E22,E24,E28)</f>
        <v>72986</v>
      </c>
      <c r="F9" s="515">
        <f>SUM(F10,F16,F18,F22,F24,F28)</f>
        <v>10000</v>
      </c>
      <c r="G9" s="927">
        <f>SUM(G10,G16,G18,G22,G24,G28)</f>
        <v>82986</v>
      </c>
      <c r="H9" s="928">
        <f>SUM(H10,H16,H18,H22,H24,H28)</f>
        <v>44076</v>
      </c>
      <c r="I9" s="931">
        <f>SUM(I10,I16,I18,I22,I24,I28)</f>
        <v>44500</v>
      </c>
    </row>
    <row r="10" spans="1:9" ht="15.75" thickTop="1">
      <c r="A10" s="575" t="s">
        <v>283</v>
      </c>
      <c r="B10" s="523" t="s">
        <v>284</v>
      </c>
      <c r="C10" s="523"/>
      <c r="D10" s="524"/>
      <c r="E10" s="277">
        <f>SUM(E11:E15)</f>
        <v>29710</v>
      </c>
      <c r="F10" s="277">
        <f>SUM(F11:F15)</f>
        <v>0</v>
      </c>
      <c r="G10" s="923">
        <f>SUM(G11:G15)</f>
        <v>29710</v>
      </c>
      <c r="H10" s="924">
        <f>SUM(H11:H15)</f>
        <v>0</v>
      </c>
      <c r="I10" s="925">
        <f>SUM(I11:I15)</f>
        <v>0</v>
      </c>
    </row>
    <row r="11" spans="1:9" ht="28.9" customHeight="1">
      <c r="A11" s="488"/>
      <c r="B11" s="26" t="s">
        <v>285</v>
      </c>
      <c r="C11" s="130" t="s">
        <v>13</v>
      </c>
      <c r="D11" s="40" t="s">
        <v>623</v>
      </c>
      <c r="E11" s="264">
        <v>3812</v>
      </c>
      <c r="F11" s="265"/>
      <c r="G11" s="282">
        <f>SUM(E11)</f>
        <v>3812</v>
      </c>
      <c r="H11" s="929">
        <v>0</v>
      </c>
      <c r="I11" s="930">
        <v>0</v>
      </c>
    </row>
    <row r="12" spans="1:9" ht="28.5" customHeight="1">
      <c r="A12" s="488"/>
      <c r="B12" s="26" t="s">
        <v>285</v>
      </c>
      <c r="C12" s="31" t="s">
        <v>286</v>
      </c>
      <c r="D12" s="131" t="s">
        <v>636</v>
      </c>
      <c r="E12" s="264">
        <v>1322</v>
      </c>
      <c r="F12" s="265"/>
      <c r="G12" s="282">
        <f>SUM(E12)</f>
        <v>1322</v>
      </c>
      <c r="H12" s="929">
        <v>0</v>
      </c>
      <c r="I12" s="930">
        <v>0</v>
      </c>
    </row>
    <row r="13" spans="1:9" ht="15" customHeight="1">
      <c r="A13" s="488"/>
      <c r="B13" s="26" t="s">
        <v>285</v>
      </c>
      <c r="C13" s="31">
        <v>630</v>
      </c>
      <c r="D13" s="131" t="s">
        <v>622</v>
      </c>
      <c r="E13" s="264">
        <v>38</v>
      </c>
      <c r="F13" s="265"/>
      <c r="G13" s="282">
        <f>SUM(E13)</f>
        <v>38</v>
      </c>
      <c r="H13" s="929">
        <v>0</v>
      </c>
      <c r="I13" s="930">
        <v>0</v>
      </c>
    </row>
    <row r="14" spans="1:9" ht="39" customHeight="1">
      <c r="A14" s="488"/>
      <c r="B14" s="26" t="s">
        <v>285</v>
      </c>
      <c r="C14" s="31" t="s">
        <v>287</v>
      </c>
      <c r="D14" s="131" t="s">
        <v>634</v>
      </c>
      <c r="E14" s="264">
        <v>22319</v>
      </c>
      <c r="F14" s="265"/>
      <c r="G14" s="282">
        <f>SUM(E14)</f>
        <v>22319</v>
      </c>
      <c r="H14" s="929">
        <v>0</v>
      </c>
      <c r="I14" s="930">
        <v>0</v>
      </c>
    </row>
    <row r="15" spans="1:9" ht="54.6" customHeight="1">
      <c r="A15" s="488"/>
      <c r="B15" s="26" t="s">
        <v>285</v>
      </c>
      <c r="C15" s="31" t="s">
        <v>635</v>
      </c>
      <c r="D15" s="131" t="s">
        <v>704</v>
      </c>
      <c r="E15" s="264">
        <v>2219</v>
      </c>
      <c r="F15" s="265"/>
      <c r="G15" s="282">
        <f>SUM(E15)</f>
        <v>2219</v>
      </c>
      <c r="H15" s="929">
        <v>0</v>
      </c>
      <c r="I15" s="930">
        <v>0</v>
      </c>
    </row>
    <row r="16" spans="1:9">
      <c r="A16" s="327" t="s">
        <v>288</v>
      </c>
      <c r="B16" s="1062" t="s">
        <v>289</v>
      </c>
      <c r="C16" s="1183"/>
      <c r="D16" s="1183"/>
      <c r="E16" s="261">
        <f>SUM(E17)</f>
        <v>1500</v>
      </c>
      <c r="F16" s="261">
        <v>0</v>
      </c>
      <c r="G16" s="280">
        <f>SUM(G17)</f>
        <v>1500</v>
      </c>
      <c r="H16" s="623">
        <f>SUM(H17)</f>
        <v>2000</v>
      </c>
      <c r="I16" s="467">
        <f>SUM(I17)</f>
        <v>2000</v>
      </c>
    </row>
    <row r="17" spans="1:9" ht="26.25">
      <c r="A17" s="565"/>
      <c r="B17" s="39" t="s">
        <v>50</v>
      </c>
      <c r="C17" s="27">
        <v>633006</v>
      </c>
      <c r="D17" s="32" t="s">
        <v>637</v>
      </c>
      <c r="E17" s="265">
        <v>1500</v>
      </c>
      <c r="F17" s="265"/>
      <c r="G17" s="281">
        <f>SUM(E17)</f>
        <v>1500</v>
      </c>
      <c r="H17" s="585">
        <v>2000</v>
      </c>
      <c r="I17" s="454">
        <v>2000</v>
      </c>
    </row>
    <row r="18" spans="1:9">
      <c r="A18" s="325" t="s">
        <v>290</v>
      </c>
      <c r="B18" s="1062" t="s">
        <v>291</v>
      </c>
      <c r="C18" s="1183"/>
      <c r="D18" s="1183"/>
      <c r="E18" s="261">
        <f>SUM(E19:E21)</f>
        <v>30545</v>
      </c>
      <c r="F18" s="261">
        <v>0</v>
      </c>
      <c r="G18" s="280">
        <f>SUM(G19:G21)</f>
        <v>30545</v>
      </c>
      <c r="H18" s="623">
        <f>SUM(H19:H21)</f>
        <v>30625</v>
      </c>
      <c r="I18" s="467">
        <f>SUM(I19:I21)</f>
        <v>31020</v>
      </c>
    </row>
    <row r="19" spans="1:9" ht="42.75" customHeight="1">
      <c r="A19" s="334"/>
      <c r="B19" s="39" t="s">
        <v>50</v>
      </c>
      <c r="C19" s="46" t="s">
        <v>292</v>
      </c>
      <c r="D19" s="40" t="s">
        <v>705</v>
      </c>
      <c r="E19" s="265">
        <v>9000</v>
      </c>
      <c r="F19" s="265"/>
      <c r="G19" s="281">
        <f>SUM(E19)</f>
        <v>9000</v>
      </c>
      <c r="H19" s="585">
        <v>9000</v>
      </c>
      <c r="I19" s="454">
        <v>9000</v>
      </c>
    </row>
    <row r="20" spans="1:9" ht="30.75" customHeight="1">
      <c r="A20" s="334"/>
      <c r="B20" s="39" t="s">
        <v>57</v>
      </c>
      <c r="C20" s="46">
        <v>632002</v>
      </c>
      <c r="D20" s="40" t="s">
        <v>293</v>
      </c>
      <c r="E20" s="265">
        <v>1500</v>
      </c>
      <c r="F20" s="265"/>
      <c r="G20" s="281">
        <v>1500</v>
      </c>
      <c r="H20" s="585">
        <v>1500</v>
      </c>
      <c r="I20" s="454">
        <v>1500</v>
      </c>
    </row>
    <row r="21" spans="1:9" ht="44.25" customHeight="1">
      <c r="A21" s="334"/>
      <c r="B21" s="39" t="s">
        <v>50</v>
      </c>
      <c r="C21" s="27">
        <v>641001</v>
      </c>
      <c r="D21" s="40" t="s">
        <v>294</v>
      </c>
      <c r="E21" s="265">
        <v>20045</v>
      </c>
      <c r="F21" s="265"/>
      <c r="G21" s="281">
        <f>SUM(E21)</f>
        <v>20045</v>
      </c>
      <c r="H21" s="585">
        <v>20125</v>
      </c>
      <c r="I21" s="454">
        <v>20520</v>
      </c>
    </row>
    <row r="22" spans="1:9">
      <c r="A22" s="325" t="s">
        <v>295</v>
      </c>
      <c r="B22" s="1062" t="s">
        <v>296</v>
      </c>
      <c r="C22" s="1189"/>
      <c r="D22" s="1189"/>
      <c r="E22" s="261">
        <f>SUM(E23)</f>
        <v>2031</v>
      </c>
      <c r="F22" s="261">
        <v>0</v>
      </c>
      <c r="G22" s="280">
        <f>SUM(G23)</f>
        <v>2031</v>
      </c>
      <c r="H22" s="623">
        <f>SUM(H23)</f>
        <v>2071</v>
      </c>
      <c r="I22" s="467">
        <f>SUM(I23)</f>
        <v>2080</v>
      </c>
    </row>
    <row r="23" spans="1:9" ht="28.5" customHeight="1">
      <c r="A23" s="334"/>
      <c r="B23" s="39" t="s">
        <v>50</v>
      </c>
      <c r="C23" s="43" t="s">
        <v>297</v>
      </c>
      <c r="D23" s="40" t="s">
        <v>298</v>
      </c>
      <c r="E23" s="265">
        <v>2031</v>
      </c>
      <c r="F23" s="265"/>
      <c r="G23" s="281">
        <f>SUM(E23)</f>
        <v>2031</v>
      </c>
      <c r="H23" s="585">
        <v>2071</v>
      </c>
      <c r="I23" s="454">
        <v>2080</v>
      </c>
    </row>
    <row r="24" spans="1:9">
      <c r="A24" s="325" t="s">
        <v>299</v>
      </c>
      <c r="B24" s="123" t="s">
        <v>300</v>
      </c>
      <c r="C24" s="124"/>
      <c r="D24" s="124"/>
      <c r="E24" s="261">
        <f>SUM(E25:E27)</f>
        <v>2500</v>
      </c>
      <c r="F24" s="261">
        <f>SUM(F25:F27)</f>
        <v>0</v>
      </c>
      <c r="G24" s="280">
        <f>SUM(G25:G27)</f>
        <v>2500</v>
      </c>
      <c r="H24" s="623">
        <f>SUM(H25:H27)</f>
        <v>2520</v>
      </c>
      <c r="I24" s="467">
        <f>SUM(I25:I27)</f>
        <v>2540</v>
      </c>
    </row>
    <row r="25" spans="1:9" ht="29.45" customHeight="1">
      <c r="A25" s="334"/>
      <c r="B25" s="39" t="s">
        <v>301</v>
      </c>
      <c r="C25" s="27">
        <v>633006</v>
      </c>
      <c r="D25" s="40" t="s">
        <v>302</v>
      </c>
      <c r="E25" s="264">
        <v>200</v>
      </c>
      <c r="F25" s="265"/>
      <c r="G25" s="282">
        <f>SUM(F25,E25)</f>
        <v>200</v>
      </c>
      <c r="H25" s="585">
        <v>210</v>
      </c>
      <c r="I25" s="454">
        <v>220</v>
      </c>
    </row>
    <row r="26" spans="1:9" ht="14.45" customHeight="1">
      <c r="A26" s="333"/>
      <c r="B26" s="190" t="s">
        <v>301</v>
      </c>
      <c r="C26" s="202" t="s">
        <v>303</v>
      </c>
      <c r="D26" s="203" t="s">
        <v>304</v>
      </c>
      <c r="E26" s="264">
        <v>300</v>
      </c>
      <c r="F26" s="264"/>
      <c r="G26" s="282">
        <f>SUM(E26)</f>
        <v>300</v>
      </c>
      <c r="H26" s="585">
        <v>310</v>
      </c>
      <c r="I26" s="454">
        <v>320</v>
      </c>
    </row>
    <row r="27" spans="1:9" ht="26.25">
      <c r="A27" s="333"/>
      <c r="B27" s="190" t="s">
        <v>301</v>
      </c>
      <c r="C27" s="187">
        <v>635006</v>
      </c>
      <c r="D27" s="191" t="s">
        <v>305</v>
      </c>
      <c r="E27" s="264">
        <v>2000</v>
      </c>
      <c r="F27" s="264"/>
      <c r="G27" s="282">
        <f>SUM(E27)</f>
        <v>2000</v>
      </c>
      <c r="H27" s="585">
        <v>2000</v>
      </c>
      <c r="I27" s="454">
        <v>2000</v>
      </c>
    </row>
    <row r="28" spans="1:9">
      <c r="A28" s="325" t="s">
        <v>306</v>
      </c>
      <c r="B28" s="1076" t="s">
        <v>307</v>
      </c>
      <c r="C28" s="1094"/>
      <c r="D28" s="1094"/>
      <c r="E28" s="261">
        <f>SUM(E29:E33)</f>
        <v>6700</v>
      </c>
      <c r="F28" s="261">
        <f>SUM(F29:F33)</f>
        <v>10000</v>
      </c>
      <c r="G28" s="280">
        <f>SUM(F28,E28)</f>
        <v>16700</v>
      </c>
      <c r="H28" s="623">
        <f>SUM(H29:H33)</f>
        <v>6860</v>
      </c>
      <c r="I28" s="467">
        <f>SUM(I29:I33)</f>
        <v>6860</v>
      </c>
    </row>
    <row r="29" spans="1:9">
      <c r="A29" s="753"/>
      <c r="B29" s="132" t="s">
        <v>308</v>
      </c>
      <c r="C29" s="133">
        <v>632001</v>
      </c>
      <c r="D29" s="203" t="s">
        <v>309</v>
      </c>
      <c r="E29" s="669">
        <v>200</v>
      </c>
      <c r="F29" s="766"/>
      <c r="G29" s="763">
        <f>SUM(E29)</f>
        <v>200</v>
      </c>
      <c r="H29" s="585">
        <v>230</v>
      </c>
      <c r="I29" s="454">
        <v>230</v>
      </c>
    </row>
    <row r="30" spans="1:9">
      <c r="A30" s="753"/>
      <c r="B30" s="132" t="s">
        <v>308</v>
      </c>
      <c r="C30" s="133">
        <v>632003</v>
      </c>
      <c r="D30" s="203" t="s">
        <v>271</v>
      </c>
      <c r="E30" s="669">
        <v>200</v>
      </c>
      <c r="F30" s="766"/>
      <c r="G30" s="763">
        <f>SUM(E30)</f>
        <v>200</v>
      </c>
      <c r="H30" s="585">
        <v>220</v>
      </c>
      <c r="I30" s="454">
        <v>220</v>
      </c>
    </row>
    <row r="31" spans="1:9">
      <c r="A31" s="753"/>
      <c r="B31" s="132" t="s">
        <v>308</v>
      </c>
      <c r="C31" s="133">
        <v>633006</v>
      </c>
      <c r="D31" s="203" t="s">
        <v>310</v>
      </c>
      <c r="E31" s="669">
        <v>300</v>
      </c>
      <c r="F31" s="766"/>
      <c r="G31" s="763">
        <f>SUM(E31)</f>
        <v>300</v>
      </c>
      <c r="H31" s="585">
        <v>310</v>
      </c>
      <c r="I31" s="454">
        <v>310</v>
      </c>
    </row>
    <row r="32" spans="1:9">
      <c r="A32" s="769"/>
      <c r="B32" s="134" t="s">
        <v>308</v>
      </c>
      <c r="C32" s="106">
        <v>635006</v>
      </c>
      <c r="D32" s="840" t="s">
        <v>311</v>
      </c>
      <c r="E32" s="738">
        <v>6000</v>
      </c>
      <c r="F32" s="767"/>
      <c r="G32" s="764">
        <f>SUM(E32)</f>
        <v>6000</v>
      </c>
      <c r="H32" s="585">
        <v>6100</v>
      </c>
      <c r="I32" s="454">
        <v>6100</v>
      </c>
    </row>
    <row r="33" spans="1:9" ht="57.75" customHeight="1" thickBot="1">
      <c r="A33" s="770"/>
      <c r="B33" s="293" t="s">
        <v>308</v>
      </c>
      <c r="C33" s="294">
        <v>717002</v>
      </c>
      <c r="D33" s="295" t="s">
        <v>706</v>
      </c>
      <c r="E33" s="841"/>
      <c r="F33" s="768">
        <v>10000</v>
      </c>
      <c r="G33" s="765">
        <f>SUM(F33)</f>
        <v>10000</v>
      </c>
      <c r="H33" s="589">
        <v>0</v>
      </c>
      <c r="I33" s="590">
        <v>0</v>
      </c>
    </row>
    <row r="34" spans="1:9" ht="15.75" thickTop="1"/>
  </sheetData>
  <mergeCells count="11">
    <mergeCell ref="H4:H5"/>
    <mergeCell ref="B28:D28"/>
    <mergeCell ref="B16:D16"/>
    <mergeCell ref="B18:D18"/>
    <mergeCell ref="E6:E7"/>
    <mergeCell ref="I4:I5"/>
    <mergeCell ref="A3:G3"/>
    <mergeCell ref="E4:F4"/>
    <mergeCell ref="B22:D22"/>
    <mergeCell ref="F6:F7"/>
    <mergeCell ref="G4:G7"/>
  </mergeCells>
  <phoneticPr fontId="63" type="noConversion"/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topLeftCell="E1" workbookViewId="0">
      <selection activeCell="I3" sqref="I3"/>
    </sheetView>
  </sheetViews>
  <sheetFormatPr defaultRowHeight="15"/>
  <cols>
    <col min="4" max="4" width="24.85546875" customWidth="1"/>
    <col min="5" max="5" width="15.7109375" customWidth="1"/>
    <col min="6" max="6" width="18" customWidth="1"/>
    <col min="7" max="7" width="22.7109375" customWidth="1"/>
    <col min="8" max="8" width="15.28515625" customWidth="1"/>
    <col min="9" max="9" width="14.5703125" customWidth="1"/>
  </cols>
  <sheetData>
    <row r="1" spans="1:9" ht="18.75">
      <c r="A1" s="2" t="s">
        <v>312</v>
      </c>
      <c r="B1" s="3"/>
      <c r="C1" s="3"/>
      <c r="D1" s="3"/>
      <c r="E1" s="4" t="s">
        <v>313</v>
      </c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121" t="s">
        <v>542</v>
      </c>
      <c r="B3" s="1122"/>
      <c r="C3" s="1122"/>
      <c r="D3" s="1122"/>
      <c r="E3" s="1122"/>
      <c r="F3" s="1123"/>
      <c r="G3" s="1187"/>
      <c r="H3" s="597"/>
      <c r="I3" s="1026" t="s">
        <v>731</v>
      </c>
    </row>
    <row r="4" spans="1:9" ht="15.75">
      <c r="A4" s="6"/>
      <c r="B4" s="7"/>
      <c r="C4" s="8"/>
      <c r="D4" s="74"/>
      <c r="E4" s="1193" t="s">
        <v>571</v>
      </c>
      <c r="F4" s="1194"/>
      <c r="G4" s="1049" t="s">
        <v>725</v>
      </c>
      <c r="H4" s="1039" t="s">
        <v>667</v>
      </c>
      <c r="I4" s="1145" t="s">
        <v>668</v>
      </c>
    </row>
    <row r="5" spans="1:9" ht="26.45" customHeight="1">
      <c r="A5" s="9" t="s">
        <v>1</v>
      </c>
      <c r="B5" s="10" t="s">
        <v>2</v>
      </c>
      <c r="C5" s="11"/>
      <c r="D5" s="75"/>
      <c r="E5" s="392" t="s">
        <v>564</v>
      </c>
      <c r="F5" s="393" t="s">
        <v>566</v>
      </c>
      <c r="G5" s="1050"/>
      <c r="H5" s="1039"/>
      <c r="I5" s="1037"/>
    </row>
    <row r="6" spans="1:9" ht="14.45" customHeight="1">
      <c r="A6" s="12" t="s">
        <v>5</v>
      </c>
      <c r="B6" s="13" t="s">
        <v>6</v>
      </c>
      <c r="C6" s="8"/>
      <c r="D6" s="76" t="s">
        <v>7</v>
      </c>
      <c r="E6" s="1043" t="s">
        <v>543</v>
      </c>
      <c r="F6" s="1100" t="s">
        <v>543</v>
      </c>
      <c r="G6" s="1051"/>
      <c r="H6" s="317" t="s">
        <v>669</v>
      </c>
      <c r="I6" s="315" t="s">
        <v>564</v>
      </c>
    </row>
    <row r="7" spans="1:9" ht="27.6" customHeight="1">
      <c r="A7" s="12" t="s">
        <v>8</v>
      </c>
      <c r="B7" s="13" t="s">
        <v>9</v>
      </c>
      <c r="C7" s="8"/>
      <c r="D7" s="76"/>
      <c r="E7" s="1044"/>
      <c r="F7" s="1179"/>
      <c r="G7" s="1052"/>
      <c r="H7" s="318" t="s">
        <v>566</v>
      </c>
      <c r="I7" s="989" t="s">
        <v>566</v>
      </c>
    </row>
    <row r="8" spans="1:9" ht="15.75" thickBot="1">
      <c r="A8" s="15"/>
      <c r="B8" s="16" t="s">
        <v>10</v>
      </c>
      <c r="C8" s="17"/>
      <c r="D8" s="77"/>
      <c r="E8" s="240" t="s">
        <v>11</v>
      </c>
      <c r="F8" s="279" t="s">
        <v>11</v>
      </c>
      <c r="G8" s="998" t="s">
        <v>11</v>
      </c>
      <c r="H8" s="319" t="s">
        <v>641</v>
      </c>
      <c r="I8" s="320" t="s">
        <v>641</v>
      </c>
    </row>
    <row r="9" spans="1:9" ht="16.5" thickTop="1">
      <c r="A9" s="125" t="s">
        <v>314</v>
      </c>
      <c r="B9" s="112"/>
      <c r="C9" s="135"/>
      <c r="D9" s="136"/>
      <c r="E9" s="21">
        <f>SUM(E10,E13,E19)</f>
        <v>21103</v>
      </c>
      <c r="F9" s="958">
        <f>SUM(F10)</f>
        <v>6600</v>
      </c>
      <c r="G9" s="922">
        <f>SUM(F9,E9)</f>
        <v>27703</v>
      </c>
      <c r="H9" s="709">
        <f>SUM(H10,H13,H19)</f>
        <v>19450</v>
      </c>
      <c r="I9" s="414">
        <f>SUM(I10,I13,I19)</f>
        <v>19400</v>
      </c>
    </row>
    <row r="10" spans="1:9">
      <c r="A10" s="126" t="s">
        <v>315</v>
      </c>
      <c r="B10" s="127" t="s">
        <v>316</v>
      </c>
      <c r="C10" s="127"/>
      <c r="D10" s="128"/>
      <c r="E10" s="772">
        <f>SUM(E11:E11)</f>
        <v>8000</v>
      </c>
      <c r="F10" s="775">
        <f>SUM(F11:F12)</f>
        <v>6600</v>
      </c>
      <c r="G10" s="773">
        <f>SUM(G11:G12)</f>
        <v>14600</v>
      </c>
      <c r="H10" s="758">
        <f>SUM(H11:H12)</f>
        <v>8800</v>
      </c>
      <c r="I10" s="759">
        <f>SUM(I11:I12)</f>
        <v>9000</v>
      </c>
    </row>
    <row r="11" spans="1:9" ht="28.15" customHeight="1">
      <c r="A11" s="25"/>
      <c r="B11" s="26" t="s">
        <v>317</v>
      </c>
      <c r="C11" s="27">
        <v>635006</v>
      </c>
      <c r="D11" s="32" t="s">
        <v>318</v>
      </c>
      <c r="E11" s="61">
        <v>8000</v>
      </c>
      <c r="F11" s="272"/>
      <c r="G11" s="774">
        <f>SUM(E11)</f>
        <v>8000</v>
      </c>
      <c r="H11" s="585">
        <v>8800</v>
      </c>
      <c r="I11" s="454">
        <v>9000</v>
      </c>
    </row>
    <row r="12" spans="1:9" ht="42" customHeight="1">
      <c r="A12" s="25"/>
      <c r="B12" s="26" t="s">
        <v>646</v>
      </c>
      <c r="C12" s="27">
        <v>717002</v>
      </c>
      <c r="D12" s="131" t="s">
        <v>647</v>
      </c>
      <c r="E12" s="61">
        <v>0</v>
      </c>
      <c r="F12" s="272">
        <v>6600</v>
      </c>
      <c r="G12" s="774">
        <f>SUM(F12)</f>
        <v>6600</v>
      </c>
      <c r="H12" s="585">
        <v>0</v>
      </c>
      <c r="I12" s="454">
        <v>0</v>
      </c>
    </row>
    <row r="13" spans="1:9" ht="28.15" customHeight="1">
      <c r="A13" s="118" t="s">
        <v>319</v>
      </c>
      <c r="B13" s="1191" t="s">
        <v>550</v>
      </c>
      <c r="C13" s="1192"/>
      <c r="D13" s="1192"/>
      <c r="E13" s="718">
        <f>SUM(E14:E17)</f>
        <v>2340</v>
      </c>
      <c r="F13" s="776">
        <v>0</v>
      </c>
      <c r="G13" s="726">
        <f>SUM(G14:G17)</f>
        <v>2340</v>
      </c>
      <c r="H13" s="623">
        <f>SUM(H14:H17)</f>
        <v>2350</v>
      </c>
      <c r="I13" s="467">
        <f>SUM(I14:I17)</f>
        <v>2350</v>
      </c>
    </row>
    <row r="14" spans="1:9" ht="28.15" customHeight="1">
      <c r="A14" s="137"/>
      <c r="B14" s="138" t="s">
        <v>317</v>
      </c>
      <c r="C14" s="121">
        <v>632001</v>
      </c>
      <c r="D14" s="139" t="s">
        <v>320</v>
      </c>
      <c r="E14" s="717">
        <v>1000</v>
      </c>
      <c r="F14" s="777"/>
      <c r="G14" s="725">
        <v>1000</v>
      </c>
      <c r="H14" s="585">
        <v>1100</v>
      </c>
      <c r="I14" s="454">
        <v>1100</v>
      </c>
    </row>
    <row r="15" spans="1:9" ht="28.9" customHeight="1">
      <c r="A15" s="137"/>
      <c r="B15" s="138" t="s">
        <v>317</v>
      </c>
      <c r="C15" s="122">
        <v>642001</v>
      </c>
      <c r="D15" s="60" t="s">
        <v>719</v>
      </c>
      <c r="E15" s="719">
        <v>1074</v>
      </c>
      <c r="F15" s="777"/>
      <c r="G15" s="727">
        <v>1074</v>
      </c>
      <c r="H15" s="585">
        <v>1100</v>
      </c>
      <c r="I15" s="454">
        <v>1100</v>
      </c>
    </row>
    <row r="16" spans="1:9" ht="25.9" customHeight="1">
      <c r="A16" s="983"/>
      <c r="B16" s="984" t="s">
        <v>317</v>
      </c>
      <c r="C16" s="1006">
        <v>637011</v>
      </c>
      <c r="D16" s="985" t="s">
        <v>720</v>
      </c>
      <c r="E16" s="986">
        <v>166</v>
      </c>
      <c r="F16" s="987"/>
      <c r="G16" s="988">
        <f>SUM(E16)</f>
        <v>166</v>
      </c>
      <c r="H16" s="962">
        <v>0</v>
      </c>
      <c r="I16" s="963">
        <v>0</v>
      </c>
    </row>
    <row r="17" spans="1:9" ht="27.6" customHeight="1" thickBot="1">
      <c r="A17" s="783"/>
      <c r="B17" s="784" t="s">
        <v>317</v>
      </c>
      <c r="C17" s="785">
        <v>632002</v>
      </c>
      <c r="D17" s="786" t="s">
        <v>321</v>
      </c>
      <c r="E17" s="787">
        <v>100</v>
      </c>
      <c r="F17" s="788"/>
      <c r="G17" s="789">
        <v>100</v>
      </c>
      <c r="H17" s="589">
        <v>150</v>
      </c>
      <c r="I17" s="590">
        <v>150</v>
      </c>
    </row>
    <row r="18" spans="1:9" ht="16.5" thickTop="1" thickBot="1">
      <c r="A18" s="782"/>
      <c r="B18" s="140"/>
      <c r="C18" s="140"/>
      <c r="D18" s="141"/>
      <c r="E18" s="142"/>
      <c r="F18" s="143"/>
      <c r="G18" s="219"/>
      <c r="H18" s="941"/>
      <c r="I18" s="942"/>
    </row>
    <row r="19" spans="1:9" ht="15.75" thickTop="1">
      <c r="A19" s="943"/>
      <c r="B19" s="944"/>
      <c r="C19" s="944"/>
      <c r="D19" s="945" t="s">
        <v>168</v>
      </c>
      <c r="E19" s="959">
        <f>SUM(E21:E23)</f>
        <v>10763</v>
      </c>
      <c r="F19" s="960">
        <v>0</v>
      </c>
      <c r="G19" s="961">
        <f>SUM(G21:G23)</f>
        <v>10763</v>
      </c>
      <c r="H19" s="955">
        <f>SUM(H20)</f>
        <v>8300</v>
      </c>
      <c r="I19" s="956">
        <f>SUM(I20)</f>
        <v>8050</v>
      </c>
    </row>
    <row r="20" spans="1:9">
      <c r="A20" s="946" t="s">
        <v>315</v>
      </c>
      <c r="B20" s="144" t="s">
        <v>316</v>
      </c>
      <c r="C20" s="144"/>
      <c r="D20" s="145"/>
      <c r="E20" s="220">
        <f>SUM(E21:E23)</f>
        <v>10763</v>
      </c>
      <c r="F20" s="780">
        <v>0</v>
      </c>
      <c r="G20" s="778">
        <f>SUM(G21:G23)</f>
        <v>10763</v>
      </c>
      <c r="H20" s="758">
        <f>SUM(H21:H23)</f>
        <v>8300</v>
      </c>
      <c r="I20" s="759">
        <f>SUM(I21:I23)</f>
        <v>8050</v>
      </c>
    </row>
    <row r="21" spans="1:9">
      <c r="A21" s="947"/>
      <c r="B21" s="146" t="s">
        <v>171</v>
      </c>
      <c r="C21" s="147">
        <v>651002</v>
      </c>
      <c r="D21" s="148" t="s">
        <v>322</v>
      </c>
      <c r="E21" s="221">
        <v>6956</v>
      </c>
      <c r="F21" s="781"/>
      <c r="G21" s="779">
        <v>6956</v>
      </c>
      <c r="H21" s="585">
        <v>6800</v>
      </c>
      <c r="I21" s="454">
        <v>6650</v>
      </c>
    </row>
    <row r="22" spans="1:9">
      <c r="A22" s="947"/>
      <c r="B22" s="146" t="s">
        <v>171</v>
      </c>
      <c r="C22" s="147">
        <v>651002</v>
      </c>
      <c r="D22" s="148" t="s">
        <v>323</v>
      </c>
      <c r="E22" s="221">
        <v>1647</v>
      </c>
      <c r="F22" s="781"/>
      <c r="G22" s="779">
        <v>1647</v>
      </c>
      <c r="H22" s="585">
        <v>1500</v>
      </c>
      <c r="I22" s="454">
        <v>1400</v>
      </c>
    </row>
    <row r="23" spans="1:9" ht="18" customHeight="1" thickBot="1">
      <c r="A23" s="948"/>
      <c r="B23" s="949" t="s">
        <v>171</v>
      </c>
      <c r="C23" s="950">
        <v>651002</v>
      </c>
      <c r="D23" s="951" t="s">
        <v>324</v>
      </c>
      <c r="E23" s="952">
        <v>2160</v>
      </c>
      <c r="F23" s="953"/>
      <c r="G23" s="954">
        <v>2160</v>
      </c>
      <c r="H23" s="589">
        <v>0</v>
      </c>
      <c r="I23" s="590">
        <v>0</v>
      </c>
    </row>
    <row r="24" spans="1:9" ht="15.75" thickTop="1">
      <c r="A24" s="149"/>
      <c r="B24" s="150"/>
      <c r="C24" s="151"/>
      <c r="D24" s="152"/>
      <c r="E24" s="153"/>
      <c r="F24" s="154"/>
      <c r="G24" s="1001"/>
      <c r="H24" s="1004"/>
      <c r="I24" s="1002"/>
    </row>
    <row r="25" spans="1:9" ht="15.75" thickBot="1">
      <c r="A25" s="149"/>
      <c r="B25" s="150"/>
      <c r="C25" s="152"/>
      <c r="D25" s="152"/>
      <c r="E25" s="153"/>
      <c r="F25" s="154"/>
      <c r="G25" s="1001"/>
      <c r="H25" s="1005"/>
      <c r="I25" s="1003"/>
    </row>
    <row r="26" spans="1:9" ht="15.75" thickTop="1">
      <c r="A26" s="551"/>
      <c r="B26" s="552"/>
      <c r="C26" s="552"/>
      <c r="D26" s="553" t="s">
        <v>102</v>
      </c>
      <c r="E26" s="554"/>
      <c r="F26" s="561"/>
      <c r="G26" s="914">
        <f>SUM(G27)</f>
        <v>42333</v>
      </c>
      <c r="H26" s="964">
        <f>SUM(H27)</f>
        <v>23813</v>
      </c>
      <c r="I26" s="965">
        <f>SUM(I27)</f>
        <v>23813</v>
      </c>
    </row>
    <row r="27" spans="1:9">
      <c r="A27" s="966" t="s">
        <v>315</v>
      </c>
      <c r="B27" s="155" t="s">
        <v>316</v>
      </c>
      <c r="C27" s="155"/>
      <c r="D27" s="129"/>
      <c r="E27" s="110"/>
      <c r="F27" s="111"/>
      <c r="G27" s="222">
        <f>SUM(G28:G30)</f>
        <v>42333</v>
      </c>
      <c r="H27" s="1017">
        <f>SUM(H28:H30)</f>
        <v>23813</v>
      </c>
      <c r="I27" s="1018">
        <f>SUM(I28:I30)</f>
        <v>23813</v>
      </c>
    </row>
    <row r="28" spans="1:9">
      <c r="A28" s="967"/>
      <c r="B28" s="156" t="s">
        <v>171</v>
      </c>
      <c r="C28" s="157">
        <v>821005</v>
      </c>
      <c r="D28" s="192" t="s">
        <v>549</v>
      </c>
      <c r="E28" s="158"/>
      <c r="F28" s="159"/>
      <c r="G28" s="227">
        <v>18721</v>
      </c>
      <c r="H28" s="1019">
        <v>18721</v>
      </c>
      <c r="I28" s="1020">
        <v>18721</v>
      </c>
    </row>
    <row r="29" spans="1:9">
      <c r="A29" s="968"/>
      <c r="B29" s="160" t="s">
        <v>171</v>
      </c>
      <c r="C29" s="161">
        <v>821005</v>
      </c>
      <c r="D29" s="193" t="s">
        <v>325</v>
      </c>
      <c r="E29" s="162"/>
      <c r="F29" s="163"/>
      <c r="G29" s="228">
        <v>5092</v>
      </c>
      <c r="H29" s="1019">
        <v>5092</v>
      </c>
      <c r="I29" s="1020">
        <v>5092</v>
      </c>
    </row>
    <row r="30" spans="1:9" ht="15.75" thickBot="1">
      <c r="A30" s="969"/>
      <c r="B30" s="970" t="s">
        <v>171</v>
      </c>
      <c r="C30" s="971">
        <v>821005</v>
      </c>
      <c r="D30" s="972" t="s">
        <v>326</v>
      </c>
      <c r="E30" s="973"/>
      <c r="F30" s="974"/>
      <c r="G30" s="975">
        <v>18520</v>
      </c>
      <c r="H30" s="1021">
        <v>0</v>
      </c>
      <c r="I30" s="1022">
        <v>0</v>
      </c>
    </row>
    <row r="31" spans="1:9" ht="15.75" thickTop="1"/>
  </sheetData>
  <mergeCells count="8">
    <mergeCell ref="H4:H5"/>
    <mergeCell ref="I4:I5"/>
    <mergeCell ref="B13:D13"/>
    <mergeCell ref="E6:E7"/>
    <mergeCell ref="F6:F7"/>
    <mergeCell ref="G4:G7"/>
    <mergeCell ref="A3:G3"/>
    <mergeCell ref="E4:F4"/>
  </mergeCells>
  <phoneticPr fontId="63" type="noConversion"/>
  <pageMargins left="0.7" right="0.7" top="0.75" bottom="0.75" header="0.3" footer="0.3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topLeftCell="E55" workbookViewId="0">
      <selection activeCell="I3" sqref="I3"/>
    </sheetView>
  </sheetViews>
  <sheetFormatPr defaultRowHeight="15"/>
  <cols>
    <col min="4" max="4" width="27" customWidth="1"/>
    <col min="5" max="5" width="16.28515625" customWidth="1"/>
    <col min="6" max="6" width="17.7109375" customWidth="1"/>
    <col min="7" max="7" width="22.28515625" customWidth="1"/>
    <col min="8" max="8" width="14.42578125" customWidth="1"/>
    <col min="9" max="9" width="14.28515625" customWidth="1"/>
  </cols>
  <sheetData>
    <row r="1" spans="1:9" ht="18.75">
      <c r="A1" s="2" t="s">
        <v>327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186" t="s">
        <v>542</v>
      </c>
      <c r="B3" s="1122"/>
      <c r="C3" s="1122"/>
      <c r="D3" s="1122"/>
      <c r="E3" s="1122"/>
      <c r="F3" s="1123"/>
      <c r="G3" s="1187"/>
      <c r="H3" s="597"/>
      <c r="I3" s="1026" t="s">
        <v>731</v>
      </c>
    </row>
    <row r="4" spans="1:9" ht="16.5" thickBot="1">
      <c r="A4" s="321"/>
      <c r="B4" s="7"/>
      <c r="C4" s="8"/>
      <c r="D4" s="74"/>
      <c r="E4" s="1193" t="s">
        <v>571</v>
      </c>
      <c r="F4" s="1194"/>
      <c r="G4" s="1049" t="s">
        <v>729</v>
      </c>
      <c r="H4" s="1039" t="s">
        <v>667</v>
      </c>
      <c r="I4" s="1145" t="s">
        <v>668</v>
      </c>
    </row>
    <row r="5" spans="1:9" ht="28.9" customHeight="1">
      <c r="A5" s="322" t="s">
        <v>1</v>
      </c>
      <c r="B5" s="10" t="s">
        <v>2</v>
      </c>
      <c r="C5" s="11"/>
      <c r="D5" s="75"/>
      <c r="E5" s="396" t="s">
        <v>564</v>
      </c>
      <c r="F5" s="386" t="s">
        <v>566</v>
      </c>
      <c r="G5" s="1050"/>
      <c r="H5" s="1039"/>
      <c r="I5" s="1037"/>
    </row>
    <row r="6" spans="1:9" ht="14.45" customHeight="1">
      <c r="A6" s="323" t="s">
        <v>5</v>
      </c>
      <c r="B6" s="13" t="s">
        <v>6</v>
      </c>
      <c r="C6" s="8"/>
      <c r="D6" s="76" t="s">
        <v>7</v>
      </c>
      <c r="E6" s="1084" t="s">
        <v>543</v>
      </c>
      <c r="F6" s="1043" t="s">
        <v>543</v>
      </c>
      <c r="G6" s="1051"/>
      <c r="H6" s="317" t="s">
        <v>669</v>
      </c>
      <c r="I6" s="315" t="s">
        <v>564</v>
      </c>
    </row>
    <row r="7" spans="1:9" ht="27.6" customHeight="1">
      <c r="A7" s="323" t="s">
        <v>8</v>
      </c>
      <c r="B7" s="13" t="s">
        <v>9</v>
      </c>
      <c r="C7" s="8"/>
      <c r="D7" s="76"/>
      <c r="E7" s="1085"/>
      <c r="F7" s="1044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77"/>
      <c r="E8" s="268" t="s">
        <v>11</v>
      </c>
      <c r="F8" s="240" t="s">
        <v>11</v>
      </c>
      <c r="G8" s="998" t="s">
        <v>11</v>
      </c>
      <c r="H8" s="319" t="s">
        <v>641</v>
      </c>
      <c r="I8" s="320" t="s">
        <v>641</v>
      </c>
    </row>
    <row r="9" spans="1:9" ht="16.5" thickTop="1">
      <c r="A9" s="377" t="s">
        <v>328</v>
      </c>
      <c r="B9" s="18"/>
      <c r="C9" s="19"/>
      <c r="D9" s="20"/>
      <c r="E9" s="714">
        <f>SUM(E10,E25,E27,E29,E42,E44,E46,E48,E50,E53,E55)</f>
        <v>83638</v>
      </c>
      <c r="F9" s="730">
        <v>0</v>
      </c>
      <c r="G9" s="722">
        <f>SUM(F9,E9)</f>
        <v>83638</v>
      </c>
      <c r="H9" s="921">
        <f>SUM(H10,H25,H27,H29,H42,H44,H46,H48,H50,H53,H55)</f>
        <v>83772</v>
      </c>
      <c r="I9" s="940">
        <f>SUM(I10,I25,I27,I29,I42,I44,I46,I48,I50,I53,I55)</f>
        <v>83785</v>
      </c>
    </row>
    <row r="10" spans="1:9" ht="32.450000000000003" customHeight="1">
      <c r="A10" s="378" t="s">
        <v>329</v>
      </c>
      <c r="B10" s="1095" t="s">
        <v>330</v>
      </c>
      <c r="C10" s="1197"/>
      <c r="D10" s="1197"/>
      <c r="E10" s="24">
        <f>SUM(E11:E24)</f>
        <v>29409</v>
      </c>
      <c r="F10" s="256">
        <v>0</v>
      </c>
      <c r="G10" s="253">
        <f>SUM(G11:G24)</f>
        <v>29409</v>
      </c>
      <c r="H10" s="932">
        <f>SUM(H11:H24)</f>
        <v>29441</v>
      </c>
      <c r="I10" s="935">
        <f>SUM(I11:I24)</f>
        <v>29444</v>
      </c>
    </row>
    <row r="11" spans="1:9" ht="28.15" customHeight="1">
      <c r="A11" s="379"/>
      <c r="B11" s="164">
        <v>10202</v>
      </c>
      <c r="C11" s="121" t="s">
        <v>331</v>
      </c>
      <c r="D11" s="165" t="s">
        <v>638</v>
      </c>
      <c r="E11" s="715">
        <v>6105</v>
      </c>
      <c r="F11" s="731"/>
      <c r="G11" s="723">
        <f>SUM(E11)</f>
        <v>6105</v>
      </c>
      <c r="H11" s="585">
        <v>6105</v>
      </c>
      <c r="I11" s="938">
        <v>6105</v>
      </c>
    </row>
    <row r="12" spans="1:9" ht="17.45" customHeight="1">
      <c r="A12" s="379"/>
      <c r="B12" s="164">
        <v>10202</v>
      </c>
      <c r="C12" s="121">
        <v>637014</v>
      </c>
      <c r="D12" s="165" t="s">
        <v>332</v>
      </c>
      <c r="E12" s="715">
        <v>262</v>
      </c>
      <c r="F12" s="731"/>
      <c r="G12" s="723">
        <f>SUM(E12)</f>
        <v>262</v>
      </c>
      <c r="H12" s="585">
        <v>262</v>
      </c>
      <c r="I12" s="938">
        <v>262</v>
      </c>
    </row>
    <row r="13" spans="1:9" ht="16.899999999999999" customHeight="1">
      <c r="A13" s="379"/>
      <c r="B13" s="164">
        <v>10202</v>
      </c>
      <c r="C13" s="121">
        <v>637016</v>
      </c>
      <c r="D13" s="165" t="s">
        <v>16</v>
      </c>
      <c r="E13" s="715">
        <v>45</v>
      </c>
      <c r="F13" s="731"/>
      <c r="G13" s="723">
        <f>SUM(E13)</f>
        <v>45</v>
      </c>
      <c r="H13" s="585">
        <v>45</v>
      </c>
      <c r="I13" s="938">
        <v>45</v>
      </c>
    </row>
    <row r="14" spans="1:9" ht="39" customHeight="1">
      <c r="A14" s="488"/>
      <c r="B14" s="164">
        <v>10202</v>
      </c>
      <c r="C14" s="122">
        <v>642026</v>
      </c>
      <c r="D14" s="165" t="s">
        <v>333</v>
      </c>
      <c r="E14" s="715">
        <v>200</v>
      </c>
      <c r="F14" s="731"/>
      <c r="G14" s="723">
        <v>200</v>
      </c>
      <c r="H14" s="585">
        <v>200</v>
      </c>
      <c r="I14" s="938">
        <v>200</v>
      </c>
    </row>
    <row r="15" spans="1:9" ht="17.45" customHeight="1">
      <c r="A15" s="488"/>
      <c r="B15" s="164">
        <v>10202</v>
      </c>
      <c r="C15" s="121" t="s">
        <v>13</v>
      </c>
      <c r="D15" s="165" t="s">
        <v>639</v>
      </c>
      <c r="E15" s="715">
        <v>10169</v>
      </c>
      <c r="F15" s="731"/>
      <c r="G15" s="723">
        <f>SUM(E15)</f>
        <v>10169</v>
      </c>
      <c r="H15" s="585">
        <v>10169</v>
      </c>
      <c r="I15" s="938">
        <v>10169</v>
      </c>
    </row>
    <row r="16" spans="1:9" ht="16.899999999999999" customHeight="1">
      <c r="A16" s="488"/>
      <c r="B16" s="164">
        <v>10202</v>
      </c>
      <c r="C16" s="121">
        <v>637012</v>
      </c>
      <c r="D16" s="165" t="s">
        <v>334</v>
      </c>
      <c r="E16" s="715">
        <v>60</v>
      </c>
      <c r="F16" s="731"/>
      <c r="G16" s="723">
        <v>60</v>
      </c>
      <c r="H16" s="585">
        <v>62</v>
      </c>
      <c r="I16" s="938">
        <v>65</v>
      </c>
    </row>
    <row r="17" spans="1:9" ht="16.149999999999999" customHeight="1">
      <c r="A17" s="488"/>
      <c r="B17" s="164">
        <v>10202</v>
      </c>
      <c r="C17" s="121">
        <v>637016</v>
      </c>
      <c r="D17" s="165" t="s">
        <v>16</v>
      </c>
      <c r="E17" s="715">
        <v>75</v>
      </c>
      <c r="F17" s="731"/>
      <c r="G17" s="723">
        <f>SUM(E17)</f>
        <v>75</v>
      </c>
      <c r="H17" s="585">
        <v>75</v>
      </c>
      <c r="I17" s="938">
        <v>75</v>
      </c>
    </row>
    <row r="18" spans="1:9" ht="15" customHeight="1">
      <c r="A18" s="488"/>
      <c r="B18" s="164">
        <v>10202</v>
      </c>
      <c r="C18" s="121">
        <v>637014</v>
      </c>
      <c r="D18" s="165" t="s">
        <v>335</v>
      </c>
      <c r="E18" s="715">
        <v>523</v>
      </c>
      <c r="F18" s="731"/>
      <c r="G18" s="723">
        <v>523</v>
      </c>
      <c r="H18" s="585">
        <v>523</v>
      </c>
      <c r="I18" s="938">
        <v>523</v>
      </c>
    </row>
    <row r="19" spans="1:9" ht="28.9" customHeight="1">
      <c r="A19" s="488"/>
      <c r="B19" s="164">
        <v>10202</v>
      </c>
      <c r="C19" s="121">
        <v>637027</v>
      </c>
      <c r="D19" s="165" t="s">
        <v>336</v>
      </c>
      <c r="E19" s="715">
        <v>1000</v>
      </c>
      <c r="F19" s="731"/>
      <c r="G19" s="723">
        <v>1000</v>
      </c>
      <c r="H19" s="585">
        <v>1000</v>
      </c>
      <c r="I19" s="938">
        <v>1000</v>
      </c>
    </row>
    <row r="20" spans="1:9" ht="28.5" customHeight="1">
      <c r="A20" s="488"/>
      <c r="B20" s="164">
        <v>10202</v>
      </c>
      <c r="C20" s="121">
        <v>637004</v>
      </c>
      <c r="D20" s="165" t="s">
        <v>337</v>
      </c>
      <c r="E20" s="715">
        <v>3500</v>
      </c>
      <c r="F20" s="731"/>
      <c r="G20" s="723">
        <f>SUM(E20)</f>
        <v>3500</v>
      </c>
      <c r="H20" s="585">
        <v>3500</v>
      </c>
      <c r="I20" s="938">
        <v>3500</v>
      </c>
    </row>
    <row r="21" spans="1:9" ht="16.149999999999999" customHeight="1">
      <c r="A21" s="488"/>
      <c r="B21" s="164">
        <v>10202</v>
      </c>
      <c r="C21" s="121">
        <v>642026</v>
      </c>
      <c r="D21" s="165" t="s">
        <v>338</v>
      </c>
      <c r="E21" s="715">
        <v>2000</v>
      </c>
      <c r="F21" s="731"/>
      <c r="G21" s="723">
        <v>2000</v>
      </c>
      <c r="H21" s="585">
        <v>2000</v>
      </c>
      <c r="I21" s="938">
        <v>2000</v>
      </c>
    </row>
    <row r="22" spans="1:9" ht="17.45" customHeight="1">
      <c r="A22" s="488"/>
      <c r="B22" s="164">
        <v>10202</v>
      </c>
      <c r="C22" s="121">
        <v>642026</v>
      </c>
      <c r="D22" s="165" t="s">
        <v>339</v>
      </c>
      <c r="E22" s="715">
        <v>5070</v>
      </c>
      <c r="F22" s="731"/>
      <c r="G22" s="723">
        <f>SUM(E22)</f>
        <v>5070</v>
      </c>
      <c r="H22" s="585">
        <v>5100</v>
      </c>
      <c r="I22" s="938">
        <v>5100</v>
      </c>
    </row>
    <row r="23" spans="1:9" ht="16.149999999999999" customHeight="1">
      <c r="A23" s="488"/>
      <c r="B23" s="164">
        <v>10202</v>
      </c>
      <c r="C23" s="122">
        <v>637027</v>
      </c>
      <c r="D23" s="165" t="s">
        <v>340</v>
      </c>
      <c r="E23" s="715">
        <v>400</v>
      </c>
      <c r="F23" s="731"/>
      <c r="G23" s="723">
        <v>400</v>
      </c>
      <c r="H23" s="585">
        <v>400</v>
      </c>
      <c r="I23" s="938">
        <v>400</v>
      </c>
    </row>
    <row r="24" spans="1:9" ht="40.9" customHeight="1">
      <c r="A24" s="488"/>
      <c r="B24" s="164">
        <v>10202</v>
      </c>
      <c r="C24" s="121">
        <v>717002</v>
      </c>
      <c r="D24" s="165" t="s">
        <v>341</v>
      </c>
      <c r="E24" s="715">
        <v>0</v>
      </c>
      <c r="F24" s="731">
        <v>0</v>
      </c>
      <c r="G24" s="723">
        <v>0</v>
      </c>
      <c r="H24" s="585">
        <v>0</v>
      </c>
      <c r="I24" s="938">
        <v>0</v>
      </c>
    </row>
    <row r="25" spans="1:9">
      <c r="A25" s="600" t="s">
        <v>342</v>
      </c>
      <c r="B25" s="1180" t="s">
        <v>343</v>
      </c>
      <c r="C25" s="1182"/>
      <c r="D25" s="1182"/>
      <c r="E25" s="716">
        <f>SUM(E26)</f>
        <v>8720</v>
      </c>
      <c r="F25" s="732">
        <v>0</v>
      </c>
      <c r="G25" s="724">
        <f>SUM(G26)</f>
        <v>8720</v>
      </c>
      <c r="H25" s="932">
        <f>SUM(H26)</f>
        <v>8750</v>
      </c>
      <c r="I25" s="935">
        <f>SUM(I26)</f>
        <v>8750</v>
      </c>
    </row>
    <row r="26" spans="1:9" ht="120.6" customHeight="1">
      <c r="A26" s="489"/>
      <c r="B26" s="119" t="s">
        <v>344</v>
      </c>
      <c r="C26" s="121" t="s">
        <v>345</v>
      </c>
      <c r="D26" s="40" t="s">
        <v>707</v>
      </c>
      <c r="E26" s="717">
        <v>8720</v>
      </c>
      <c r="F26" s="733"/>
      <c r="G26" s="725">
        <v>8720</v>
      </c>
      <c r="H26" s="939">
        <v>8750</v>
      </c>
      <c r="I26" s="938">
        <v>8750</v>
      </c>
    </row>
    <row r="27" spans="1:9">
      <c r="A27" s="567" t="s">
        <v>346</v>
      </c>
      <c r="B27" s="1180" t="s">
        <v>347</v>
      </c>
      <c r="C27" s="1198"/>
      <c r="D27" s="1198"/>
      <c r="E27" s="716">
        <v>1992</v>
      </c>
      <c r="F27" s="734">
        <v>0</v>
      </c>
      <c r="G27" s="724">
        <v>1992</v>
      </c>
      <c r="H27" s="932">
        <f>SUM(H28)</f>
        <v>1992</v>
      </c>
      <c r="I27" s="935">
        <f>SUM(I28)</f>
        <v>1992</v>
      </c>
    </row>
    <row r="28" spans="1:9">
      <c r="A28" s="569"/>
      <c r="B28" s="119" t="s">
        <v>348</v>
      </c>
      <c r="C28" s="99">
        <v>642026</v>
      </c>
      <c r="D28" s="101" t="s">
        <v>349</v>
      </c>
      <c r="E28" s="717">
        <v>1992</v>
      </c>
      <c r="F28" s="735"/>
      <c r="G28" s="725">
        <v>1992</v>
      </c>
      <c r="H28" s="939">
        <v>1992</v>
      </c>
      <c r="I28" s="938">
        <v>1992</v>
      </c>
    </row>
    <row r="29" spans="1:9">
      <c r="A29" s="325" t="s">
        <v>350</v>
      </c>
      <c r="B29" s="1062" t="s">
        <v>351</v>
      </c>
      <c r="C29" s="1196"/>
      <c r="D29" s="1196"/>
      <c r="E29" s="718">
        <f>SUM(E30:E41)</f>
        <v>24664</v>
      </c>
      <c r="F29" s="734">
        <v>0</v>
      </c>
      <c r="G29" s="726">
        <f>SUM(G30:G41)</f>
        <v>24664</v>
      </c>
      <c r="H29" s="932">
        <f>SUM(H30:H41)</f>
        <v>24689</v>
      </c>
      <c r="I29" s="935">
        <f>SUM(I30:I41)</f>
        <v>24699</v>
      </c>
    </row>
    <row r="30" spans="1:9" ht="67.900000000000006" customHeight="1">
      <c r="A30" s="380"/>
      <c r="B30" s="166" t="s">
        <v>348</v>
      </c>
      <c r="C30" s="167" t="s">
        <v>13</v>
      </c>
      <c r="D30" s="168" t="s">
        <v>672</v>
      </c>
      <c r="E30" s="719">
        <v>13899</v>
      </c>
      <c r="F30" s="736"/>
      <c r="G30" s="727">
        <f>SUM(E30)</f>
        <v>13899</v>
      </c>
      <c r="H30" s="939">
        <v>13899</v>
      </c>
      <c r="I30" s="938">
        <v>13899</v>
      </c>
    </row>
    <row r="31" spans="1:9" ht="19.899999999999999" customHeight="1">
      <c r="A31" s="380"/>
      <c r="B31" s="166" t="s">
        <v>348</v>
      </c>
      <c r="C31" s="167">
        <v>637027</v>
      </c>
      <c r="D31" s="168" t="s">
        <v>673</v>
      </c>
      <c r="E31" s="719">
        <v>2000</v>
      </c>
      <c r="F31" s="736"/>
      <c r="G31" s="727">
        <v>2000</v>
      </c>
      <c r="H31" s="939">
        <v>2000</v>
      </c>
      <c r="I31" s="938">
        <v>2000</v>
      </c>
    </row>
    <row r="32" spans="1:9" ht="28.15" customHeight="1">
      <c r="A32" s="380"/>
      <c r="B32" s="166" t="s">
        <v>348</v>
      </c>
      <c r="C32" s="167">
        <v>632001</v>
      </c>
      <c r="D32" s="168" t="s">
        <v>352</v>
      </c>
      <c r="E32" s="719">
        <v>6000</v>
      </c>
      <c r="F32" s="736"/>
      <c r="G32" s="727">
        <f>SUM(E32)</f>
        <v>6000</v>
      </c>
      <c r="H32" s="939">
        <v>6000</v>
      </c>
      <c r="I32" s="938">
        <v>6000</v>
      </c>
    </row>
    <row r="33" spans="1:9" ht="16.899999999999999" customHeight="1">
      <c r="A33" s="380"/>
      <c r="B33" s="166" t="s">
        <v>348</v>
      </c>
      <c r="C33" s="167">
        <v>632002</v>
      </c>
      <c r="D33" s="168" t="s">
        <v>353</v>
      </c>
      <c r="E33" s="719">
        <v>500</v>
      </c>
      <c r="F33" s="736"/>
      <c r="G33" s="727">
        <v>500</v>
      </c>
      <c r="H33" s="939">
        <v>520</v>
      </c>
      <c r="I33" s="938">
        <v>520</v>
      </c>
    </row>
    <row r="34" spans="1:9" ht="16.149999999999999" customHeight="1">
      <c r="A34" s="380"/>
      <c r="B34" s="166" t="s">
        <v>348</v>
      </c>
      <c r="C34" s="167">
        <v>632003</v>
      </c>
      <c r="D34" s="169" t="s">
        <v>354</v>
      </c>
      <c r="E34" s="719">
        <v>400</v>
      </c>
      <c r="F34" s="736"/>
      <c r="G34" s="727">
        <v>400</v>
      </c>
      <c r="H34" s="939">
        <v>405</v>
      </c>
      <c r="I34" s="938">
        <v>405</v>
      </c>
    </row>
    <row r="35" spans="1:9" ht="15" customHeight="1">
      <c r="A35" s="380"/>
      <c r="B35" s="166" t="s">
        <v>348</v>
      </c>
      <c r="C35" s="167">
        <v>632004</v>
      </c>
      <c r="D35" s="168" t="s">
        <v>355</v>
      </c>
      <c r="E35" s="719">
        <v>12</v>
      </c>
      <c r="F35" s="736"/>
      <c r="G35" s="727">
        <v>12</v>
      </c>
      <c r="H35" s="939">
        <v>12</v>
      </c>
      <c r="I35" s="938">
        <v>12</v>
      </c>
    </row>
    <row r="36" spans="1:9" ht="27.6" customHeight="1">
      <c r="A36" s="380"/>
      <c r="B36" s="166"/>
      <c r="C36" s="167">
        <v>633004</v>
      </c>
      <c r="D36" s="168" t="s">
        <v>356</v>
      </c>
      <c r="E36" s="719">
        <v>50</v>
      </c>
      <c r="F36" s="736"/>
      <c r="G36" s="727">
        <v>50</v>
      </c>
      <c r="H36" s="939">
        <v>50</v>
      </c>
      <c r="I36" s="938">
        <v>60</v>
      </c>
    </row>
    <row r="37" spans="1:9" ht="54.6" customHeight="1">
      <c r="A37" s="380"/>
      <c r="B37" s="166" t="s">
        <v>348</v>
      </c>
      <c r="C37" s="167">
        <v>633006</v>
      </c>
      <c r="D37" s="168" t="s">
        <v>357</v>
      </c>
      <c r="E37" s="719">
        <v>1000</v>
      </c>
      <c r="F37" s="736"/>
      <c r="G37" s="727">
        <v>1000</v>
      </c>
      <c r="H37" s="939">
        <v>1000</v>
      </c>
      <c r="I37" s="938">
        <v>1000</v>
      </c>
    </row>
    <row r="38" spans="1:9" ht="28.15" customHeight="1">
      <c r="A38" s="380"/>
      <c r="B38" s="166" t="s">
        <v>348</v>
      </c>
      <c r="C38" s="167">
        <v>637004</v>
      </c>
      <c r="D38" s="168" t="s">
        <v>358</v>
      </c>
      <c r="E38" s="719">
        <v>200</v>
      </c>
      <c r="F38" s="736"/>
      <c r="G38" s="727">
        <v>200</v>
      </c>
      <c r="H38" s="939">
        <v>200</v>
      </c>
      <c r="I38" s="938">
        <v>200</v>
      </c>
    </row>
    <row r="39" spans="1:9" ht="15.6" customHeight="1">
      <c r="A39" s="380"/>
      <c r="B39" s="166" t="s">
        <v>348</v>
      </c>
      <c r="C39" s="167">
        <v>637014</v>
      </c>
      <c r="D39" s="168" t="s">
        <v>359</v>
      </c>
      <c r="E39" s="719">
        <v>523</v>
      </c>
      <c r="F39" s="736"/>
      <c r="G39" s="727">
        <v>523</v>
      </c>
      <c r="H39" s="939">
        <v>523</v>
      </c>
      <c r="I39" s="938">
        <v>523</v>
      </c>
    </row>
    <row r="40" spans="1:9" ht="18" customHeight="1">
      <c r="A40" s="380"/>
      <c r="B40" s="171" t="s">
        <v>348</v>
      </c>
      <c r="C40" s="167">
        <v>637016</v>
      </c>
      <c r="D40" s="168" t="s">
        <v>16</v>
      </c>
      <c r="E40" s="719">
        <v>80</v>
      </c>
      <c r="F40" s="736"/>
      <c r="G40" s="727">
        <v>80</v>
      </c>
      <c r="H40" s="939">
        <v>80</v>
      </c>
      <c r="I40" s="938">
        <v>80</v>
      </c>
    </row>
    <row r="41" spans="1:9" ht="27" customHeight="1">
      <c r="A41" s="380"/>
      <c r="B41" s="171" t="s">
        <v>348</v>
      </c>
      <c r="C41" s="170">
        <v>642015</v>
      </c>
      <c r="D41" s="168" t="s">
        <v>18</v>
      </c>
      <c r="E41" s="719">
        <v>0</v>
      </c>
      <c r="F41" s="736"/>
      <c r="G41" s="727">
        <v>0</v>
      </c>
      <c r="H41" s="939">
        <v>0</v>
      </c>
      <c r="I41" s="938">
        <v>0</v>
      </c>
    </row>
    <row r="42" spans="1:9">
      <c r="A42" s="567" t="s">
        <v>360</v>
      </c>
      <c r="B42" s="1191" t="s">
        <v>361</v>
      </c>
      <c r="C42" s="1195"/>
      <c r="D42" s="1195"/>
      <c r="E42" s="716">
        <f>SUM(E43)</f>
        <v>1500</v>
      </c>
      <c r="F42" s="734">
        <v>0</v>
      </c>
      <c r="G42" s="724">
        <f>SUM(G43)</f>
        <v>1500</v>
      </c>
      <c r="H42" s="932">
        <f>SUM(H43)</f>
        <v>1500</v>
      </c>
      <c r="I42" s="935">
        <f>SUM(I43)</f>
        <v>1500</v>
      </c>
    </row>
    <row r="43" spans="1:9" ht="43.9" customHeight="1">
      <c r="A43" s="334"/>
      <c r="B43" s="39" t="s">
        <v>348</v>
      </c>
      <c r="C43" s="27">
        <v>642026</v>
      </c>
      <c r="D43" s="40" t="s">
        <v>362</v>
      </c>
      <c r="E43" s="29">
        <v>1500</v>
      </c>
      <c r="F43" s="735"/>
      <c r="G43" s="281">
        <v>1500</v>
      </c>
      <c r="H43" s="585">
        <v>1500</v>
      </c>
      <c r="I43" s="454">
        <v>1500</v>
      </c>
    </row>
    <row r="44" spans="1:9">
      <c r="A44" s="325" t="s">
        <v>363</v>
      </c>
      <c r="B44" s="1062" t="s">
        <v>364</v>
      </c>
      <c r="C44" s="1189"/>
      <c r="D44" s="1189"/>
      <c r="E44" s="23">
        <f>SUM(E45)</f>
        <v>4000</v>
      </c>
      <c r="F44" s="261">
        <v>0</v>
      </c>
      <c r="G44" s="280">
        <f>SUM(G45)</f>
        <v>4000</v>
      </c>
      <c r="H44" s="932">
        <f>SUM(H45)</f>
        <v>4000</v>
      </c>
      <c r="I44" s="935">
        <f>SUM(I45)</f>
        <v>4000</v>
      </c>
    </row>
    <row r="45" spans="1:9" ht="43.5" customHeight="1">
      <c r="A45" s="334"/>
      <c r="B45" s="39" t="s">
        <v>348</v>
      </c>
      <c r="C45" s="27">
        <v>642014</v>
      </c>
      <c r="D45" s="40" t="s">
        <v>365</v>
      </c>
      <c r="E45" s="29">
        <v>4000</v>
      </c>
      <c r="F45" s="265"/>
      <c r="G45" s="281">
        <v>4000</v>
      </c>
      <c r="H45" s="939">
        <v>4000</v>
      </c>
      <c r="I45" s="938">
        <v>4000</v>
      </c>
    </row>
    <row r="46" spans="1:9">
      <c r="A46" s="325" t="s">
        <v>366</v>
      </c>
      <c r="B46" s="1062" t="s">
        <v>367</v>
      </c>
      <c r="C46" s="1189"/>
      <c r="D46" s="1189"/>
      <c r="E46" s="23">
        <f>SUM(E47)</f>
        <v>1200</v>
      </c>
      <c r="F46" s="261">
        <v>0</v>
      </c>
      <c r="G46" s="280">
        <f>SUM(G47)</f>
        <v>1200</v>
      </c>
      <c r="H46" s="932">
        <f>SUM(H47)</f>
        <v>1200</v>
      </c>
      <c r="I46" s="935">
        <f>SUM(I47)</f>
        <v>1200</v>
      </c>
    </row>
    <row r="47" spans="1:9" ht="27" customHeight="1">
      <c r="A47" s="491"/>
      <c r="B47" s="172">
        <v>10400</v>
      </c>
      <c r="C47" s="172">
        <v>637005</v>
      </c>
      <c r="D47" s="104" t="s">
        <v>367</v>
      </c>
      <c r="E47" s="720">
        <v>1200</v>
      </c>
      <c r="F47" s="737"/>
      <c r="G47" s="728">
        <v>1200</v>
      </c>
      <c r="H47" s="939">
        <v>1200</v>
      </c>
      <c r="I47" s="938">
        <v>1200</v>
      </c>
    </row>
    <row r="48" spans="1:9">
      <c r="A48" s="325" t="s">
        <v>368</v>
      </c>
      <c r="B48" s="1076" t="s">
        <v>369</v>
      </c>
      <c r="C48" s="1111"/>
      <c r="D48" s="1111"/>
      <c r="E48" s="23">
        <f>SUM(E49:E49)</f>
        <v>200</v>
      </c>
      <c r="F48" s="261">
        <v>0</v>
      </c>
      <c r="G48" s="280">
        <f>SUM(G49:G49)</f>
        <v>200</v>
      </c>
      <c r="H48" s="932">
        <f>SUM(H49)</f>
        <v>200</v>
      </c>
      <c r="I48" s="935">
        <f>SUM(I49)</f>
        <v>200</v>
      </c>
    </row>
    <row r="49" spans="1:9" ht="28.15" customHeight="1">
      <c r="A49" s="334"/>
      <c r="B49" s="39" t="s">
        <v>344</v>
      </c>
      <c r="C49" s="113">
        <v>642002</v>
      </c>
      <c r="D49" s="60" t="s">
        <v>371</v>
      </c>
      <c r="E49" s="41">
        <v>200</v>
      </c>
      <c r="F49" s="265"/>
      <c r="G49" s="282">
        <v>200</v>
      </c>
      <c r="H49" s="939">
        <v>200</v>
      </c>
      <c r="I49" s="938">
        <v>200</v>
      </c>
    </row>
    <row r="50" spans="1:9">
      <c r="A50" s="799" t="s">
        <v>372</v>
      </c>
      <c r="B50" s="1076" t="s">
        <v>373</v>
      </c>
      <c r="C50" s="1198"/>
      <c r="D50" s="1198"/>
      <c r="E50" s="716">
        <f>SUM(E51:E52)</f>
        <v>11953</v>
      </c>
      <c r="F50" s="732">
        <v>0</v>
      </c>
      <c r="G50" s="724">
        <f>SUM(G51:G52)</f>
        <v>11953</v>
      </c>
      <c r="H50" s="932">
        <f>SUM(H51:H52)</f>
        <v>12000</v>
      </c>
      <c r="I50" s="935">
        <f>SUM(I51:I52)</f>
        <v>12000</v>
      </c>
    </row>
    <row r="51" spans="1:9" ht="30.75" customHeight="1">
      <c r="A51" s="565"/>
      <c r="B51" s="39" t="s">
        <v>370</v>
      </c>
      <c r="C51" s="27">
        <v>642026</v>
      </c>
      <c r="D51" s="40" t="s">
        <v>374</v>
      </c>
      <c r="E51" s="29">
        <v>9795</v>
      </c>
      <c r="F51" s="265"/>
      <c r="G51" s="281">
        <v>9795</v>
      </c>
      <c r="H51" s="939">
        <v>9800</v>
      </c>
      <c r="I51" s="938">
        <v>9800</v>
      </c>
    </row>
    <row r="52" spans="1:9" ht="30" customHeight="1">
      <c r="A52" s="565"/>
      <c r="B52" s="39" t="s">
        <v>370</v>
      </c>
      <c r="C52" s="27">
        <v>642026</v>
      </c>
      <c r="D52" s="40" t="s">
        <v>375</v>
      </c>
      <c r="E52" s="29">
        <v>2158</v>
      </c>
      <c r="F52" s="265"/>
      <c r="G52" s="281">
        <v>2158</v>
      </c>
      <c r="H52" s="939">
        <v>2200</v>
      </c>
      <c r="I52" s="938">
        <v>2200</v>
      </c>
    </row>
    <row r="53" spans="1:9">
      <c r="A53" s="325" t="s">
        <v>376</v>
      </c>
      <c r="B53" s="1076" t="s">
        <v>377</v>
      </c>
      <c r="C53" s="1198"/>
      <c r="D53" s="1198"/>
      <c r="E53" s="716">
        <v>0</v>
      </c>
      <c r="F53" s="734">
        <v>0</v>
      </c>
      <c r="G53" s="724">
        <v>0</v>
      </c>
      <c r="H53" s="932">
        <v>0</v>
      </c>
      <c r="I53" s="935">
        <v>0</v>
      </c>
    </row>
    <row r="54" spans="1:9" ht="30.6" customHeight="1">
      <c r="A54" s="800"/>
      <c r="B54" s="173" t="s">
        <v>348</v>
      </c>
      <c r="C54" s="106">
        <v>642026</v>
      </c>
      <c r="D54" s="107" t="s">
        <v>662</v>
      </c>
      <c r="E54" s="721">
        <v>0</v>
      </c>
      <c r="F54" s="738"/>
      <c r="G54" s="729">
        <v>0</v>
      </c>
      <c r="H54" s="933">
        <v>0</v>
      </c>
      <c r="I54" s="934">
        <v>0</v>
      </c>
    </row>
    <row r="55" spans="1:9">
      <c r="A55" s="799" t="s">
        <v>378</v>
      </c>
      <c r="B55" s="1076" t="s">
        <v>20</v>
      </c>
      <c r="C55" s="1198"/>
      <c r="D55" s="1198"/>
      <c r="E55" s="716">
        <v>0</v>
      </c>
      <c r="F55" s="732">
        <v>0</v>
      </c>
      <c r="G55" s="724">
        <v>0</v>
      </c>
      <c r="H55" s="932">
        <v>0</v>
      </c>
      <c r="I55" s="935">
        <v>0</v>
      </c>
    </row>
    <row r="56" spans="1:9" ht="27" thickBot="1">
      <c r="A56" s="801"/>
      <c r="B56" s="794" t="s">
        <v>348</v>
      </c>
      <c r="C56" s="795">
        <v>717001</v>
      </c>
      <c r="D56" s="796" t="s">
        <v>555</v>
      </c>
      <c r="E56" s="797">
        <v>0</v>
      </c>
      <c r="F56" s="547">
        <v>0</v>
      </c>
      <c r="G56" s="798">
        <v>0</v>
      </c>
      <c r="H56" s="936">
        <v>0</v>
      </c>
      <c r="I56" s="937">
        <v>0</v>
      </c>
    </row>
    <row r="57" spans="1:9" ht="15.75" thickTop="1"/>
  </sheetData>
  <mergeCells count="18">
    <mergeCell ref="B53:D53"/>
    <mergeCell ref="A3:G3"/>
    <mergeCell ref="E4:F4"/>
    <mergeCell ref="E6:E7"/>
    <mergeCell ref="F6:F7"/>
    <mergeCell ref="G4:G7"/>
    <mergeCell ref="B55:D55"/>
    <mergeCell ref="B44:D44"/>
    <mergeCell ref="B46:D46"/>
    <mergeCell ref="B48:D48"/>
    <mergeCell ref="B50:D50"/>
    <mergeCell ref="I4:I5"/>
    <mergeCell ref="B42:D42"/>
    <mergeCell ref="B29:D29"/>
    <mergeCell ref="B10:D10"/>
    <mergeCell ref="B25:D25"/>
    <mergeCell ref="B27:D27"/>
    <mergeCell ref="H4:H5"/>
  </mergeCells>
  <phoneticPr fontId="63" type="noConversion"/>
  <pageMargins left="0.7" right="0.7" top="0.75" bottom="0.75" header="0.3" footer="0.3"/>
  <pageSetup paperSize="9" scale="9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topLeftCell="B28" workbookViewId="0">
      <selection activeCell="I3" sqref="I3"/>
    </sheetView>
  </sheetViews>
  <sheetFormatPr defaultRowHeight="15"/>
  <cols>
    <col min="4" max="4" width="27.85546875" customWidth="1"/>
    <col min="5" max="5" width="15.28515625" customWidth="1"/>
    <col min="6" max="6" width="18.140625" customWidth="1"/>
    <col min="7" max="7" width="24.28515625" customWidth="1"/>
    <col min="8" max="8" width="15.7109375" customWidth="1"/>
    <col min="9" max="9" width="15.42578125" customWidth="1"/>
  </cols>
  <sheetData>
    <row r="1" spans="1:9" ht="18.75">
      <c r="A1" s="2" t="s">
        <v>379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040" t="s">
        <v>542</v>
      </c>
      <c r="B3" s="1041"/>
      <c r="C3" s="1041"/>
      <c r="D3" s="1041"/>
      <c r="E3" s="1041"/>
      <c r="F3" s="1042"/>
      <c r="G3" s="1144"/>
      <c r="H3" s="597"/>
      <c r="I3" s="1026" t="s">
        <v>731</v>
      </c>
    </row>
    <row r="4" spans="1:9" ht="15.75">
      <c r="A4" s="321"/>
      <c r="B4" s="7"/>
      <c r="C4" s="8"/>
      <c r="D4" s="74"/>
      <c r="E4" s="1047" t="s">
        <v>571</v>
      </c>
      <c r="F4" s="1093"/>
      <c r="G4" s="1049" t="s">
        <v>723</v>
      </c>
      <c r="H4" s="1039" t="s">
        <v>667</v>
      </c>
      <c r="I4" s="1145" t="s">
        <v>668</v>
      </c>
    </row>
    <row r="5" spans="1:9" ht="32.450000000000003" customHeight="1">
      <c r="A5" s="322" t="s">
        <v>1</v>
      </c>
      <c r="B5" s="10" t="s">
        <v>2</v>
      </c>
      <c r="C5" s="11"/>
      <c r="D5" s="75"/>
      <c r="E5" s="392" t="s">
        <v>564</v>
      </c>
      <c r="F5" s="395" t="s">
        <v>566</v>
      </c>
      <c r="G5" s="1050"/>
      <c r="H5" s="1039"/>
      <c r="I5" s="1037"/>
    </row>
    <row r="6" spans="1:9" ht="14.45" customHeight="1">
      <c r="A6" s="323" t="s">
        <v>5</v>
      </c>
      <c r="B6" s="13" t="s">
        <v>6</v>
      </c>
      <c r="C6" s="8"/>
      <c r="D6" s="76" t="s">
        <v>7</v>
      </c>
      <c r="E6" s="1043" t="s">
        <v>543</v>
      </c>
      <c r="F6" s="1100" t="s">
        <v>619</v>
      </c>
      <c r="G6" s="1051"/>
      <c r="H6" s="317" t="s">
        <v>669</v>
      </c>
      <c r="I6" s="315" t="s">
        <v>564</v>
      </c>
    </row>
    <row r="7" spans="1:9" ht="28.9" customHeight="1">
      <c r="A7" s="323" t="s">
        <v>8</v>
      </c>
      <c r="B7" s="13" t="s">
        <v>9</v>
      </c>
      <c r="C7" s="8"/>
      <c r="D7" s="76"/>
      <c r="E7" s="1044"/>
      <c r="F7" s="1179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77"/>
      <c r="E8" s="240" t="s">
        <v>11</v>
      </c>
      <c r="F8" s="279" t="s">
        <v>11</v>
      </c>
      <c r="G8" s="998" t="s">
        <v>11</v>
      </c>
      <c r="H8" s="319" t="s">
        <v>641</v>
      </c>
      <c r="I8" s="320" t="s">
        <v>641</v>
      </c>
    </row>
    <row r="9" spans="1:9" ht="17.25" thickTop="1" thickBot="1">
      <c r="A9" s="806" t="s">
        <v>380</v>
      </c>
      <c r="B9" s="804"/>
      <c r="C9" s="805"/>
      <c r="D9" s="826"/>
      <c r="E9" s="515">
        <f>SUM(E10)</f>
        <v>104946</v>
      </c>
      <c r="F9" s="613">
        <v>0</v>
      </c>
      <c r="G9" s="515">
        <f>SUM(F9,E9)</f>
        <v>104946</v>
      </c>
      <c r="H9" s="981">
        <f>SUM(H10)</f>
        <v>106330</v>
      </c>
      <c r="I9" s="982">
        <f>SUM(I10)</f>
        <v>106640</v>
      </c>
    </row>
    <row r="10" spans="1:9" ht="15.75" thickTop="1">
      <c r="A10" s="516" t="s">
        <v>381</v>
      </c>
      <c r="B10" s="802" t="s">
        <v>382</v>
      </c>
      <c r="C10" s="803"/>
      <c r="D10" s="827"/>
      <c r="E10" s="820">
        <f>SUM(E11:E28)</f>
        <v>104946</v>
      </c>
      <c r="F10" s="833">
        <v>0</v>
      </c>
      <c r="G10" s="820">
        <f>SUM(G11:G28)</f>
        <v>104946</v>
      </c>
      <c r="H10" s="977">
        <f>SUM(H11:H28)</f>
        <v>106330</v>
      </c>
      <c r="I10" s="980">
        <f>SUM(I11:I28)</f>
        <v>106640</v>
      </c>
    </row>
    <row r="11" spans="1:9" ht="21.75" customHeight="1">
      <c r="A11" s="570"/>
      <c r="B11" s="26" t="s">
        <v>28</v>
      </c>
      <c r="C11" s="115">
        <v>632001</v>
      </c>
      <c r="D11" s="828" t="s">
        <v>663</v>
      </c>
      <c r="E11" s="265">
        <v>10000</v>
      </c>
      <c r="F11" s="834"/>
      <c r="G11" s="265">
        <f>SUM(E11)</f>
        <v>10000</v>
      </c>
      <c r="H11" s="939">
        <v>10100</v>
      </c>
      <c r="I11" s="938">
        <v>10150</v>
      </c>
    </row>
    <row r="12" spans="1:9">
      <c r="A12" s="570"/>
      <c r="B12" s="26" t="s">
        <v>28</v>
      </c>
      <c r="C12" s="115">
        <v>632002</v>
      </c>
      <c r="D12" s="818" t="s">
        <v>664</v>
      </c>
      <c r="E12" s="735">
        <v>51000</v>
      </c>
      <c r="F12" s="835"/>
      <c r="G12" s="735">
        <f>SUM(E12)</f>
        <v>51000</v>
      </c>
      <c r="H12" s="939">
        <v>51200</v>
      </c>
      <c r="I12" s="938">
        <v>51250</v>
      </c>
    </row>
    <row r="13" spans="1:9">
      <c r="A13" s="570"/>
      <c r="B13" s="26" t="s">
        <v>28</v>
      </c>
      <c r="C13" s="115">
        <v>632002</v>
      </c>
      <c r="D13" s="818" t="s">
        <v>383</v>
      </c>
      <c r="E13" s="735">
        <v>4000</v>
      </c>
      <c r="F13" s="835"/>
      <c r="G13" s="735">
        <v>4000</v>
      </c>
      <c r="H13" s="939">
        <v>4020</v>
      </c>
      <c r="I13" s="938">
        <v>4050</v>
      </c>
    </row>
    <row r="14" spans="1:9">
      <c r="A14" s="570"/>
      <c r="B14" s="26" t="s">
        <v>28</v>
      </c>
      <c r="C14" s="115">
        <v>632003</v>
      </c>
      <c r="D14" s="818" t="s">
        <v>384</v>
      </c>
      <c r="E14" s="735">
        <v>9000</v>
      </c>
      <c r="F14" s="835"/>
      <c r="G14" s="735">
        <v>9000</v>
      </c>
      <c r="H14" s="939">
        <v>9100</v>
      </c>
      <c r="I14" s="938">
        <v>9120</v>
      </c>
    </row>
    <row r="15" spans="1:9">
      <c r="A15" s="570"/>
      <c r="B15" s="26" t="s">
        <v>28</v>
      </c>
      <c r="C15" s="115">
        <v>632003</v>
      </c>
      <c r="D15" s="818" t="s">
        <v>385</v>
      </c>
      <c r="E15" s="735">
        <v>5600</v>
      </c>
      <c r="F15" s="835"/>
      <c r="G15" s="735">
        <v>5600</v>
      </c>
      <c r="H15" s="939">
        <v>5700</v>
      </c>
      <c r="I15" s="938">
        <v>5720</v>
      </c>
    </row>
    <row r="16" spans="1:9">
      <c r="A16" s="570"/>
      <c r="B16" s="26" t="s">
        <v>28</v>
      </c>
      <c r="C16" s="115">
        <v>632004</v>
      </c>
      <c r="D16" s="818" t="s">
        <v>386</v>
      </c>
      <c r="E16" s="735">
        <v>3200</v>
      </c>
      <c r="F16" s="835"/>
      <c r="G16" s="735">
        <v>3200</v>
      </c>
      <c r="H16" s="939">
        <v>3300</v>
      </c>
      <c r="I16" s="938">
        <v>3320</v>
      </c>
    </row>
    <row r="17" spans="1:9" ht="17.25" customHeight="1">
      <c r="A17" s="570"/>
      <c r="B17" s="26" t="s">
        <v>28</v>
      </c>
      <c r="C17" s="115">
        <v>633006</v>
      </c>
      <c r="D17" s="828" t="s">
        <v>387</v>
      </c>
      <c r="E17" s="735">
        <v>1500</v>
      </c>
      <c r="F17" s="835"/>
      <c r="G17" s="735">
        <v>1500</v>
      </c>
      <c r="H17" s="939">
        <v>1560</v>
      </c>
      <c r="I17" s="938">
        <v>1580</v>
      </c>
    </row>
    <row r="18" spans="1:9">
      <c r="A18" s="570"/>
      <c r="B18" s="26" t="s">
        <v>28</v>
      </c>
      <c r="C18" s="115">
        <v>633006</v>
      </c>
      <c r="D18" s="818" t="s">
        <v>388</v>
      </c>
      <c r="E18" s="821">
        <v>1600</v>
      </c>
      <c r="F18" s="835"/>
      <c r="G18" s="821">
        <v>1600</v>
      </c>
      <c r="H18" s="939">
        <v>1500</v>
      </c>
      <c r="I18" s="938">
        <v>1500</v>
      </c>
    </row>
    <row r="19" spans="1:9">
      <c r="A19" s="570"/>
      <c r="B19" s="26" t="s">
        <v>28</v>
      </c>
      <c r="C19" s="115">
        <v>633006</v>
      </c>
      <c r="D19" s="818" t="s">
        <v>389</v>
      </c>
      <c r="E19" s="821">
        <v>300</v>
      </c>
      <c r="F19" s="835"/>
      <c r="G19" s="821">
        <v>300</v>
      </c>
      <c r="H19" s="939">
        <v>200</v>
      </c>
      <c r="I19" s="938">
        <v>200</v>
      </c>
    </row>
    <row r="20" spans="1:9">
      <c r="A20" s="570"/>
      <c r="B20" s="26" t="s">
        <v>28</v>
      </c>
      <c r="C20" s="115">
        <v>633006</v>
      </c>
      <c r="D20" s="819" t="s">
        <v>390</v>
      </c>
      <c r="E20" s="821">
        <v>3000</v>
      </c>
      <c r="F20" s="836"/>
      <c r="G20" s="821">
        <v>3000</v>
      </c>
      <c r="H20" s="939">
        <v>3000</v>
      </c>
      <c r="I20" s="938">
        <v>3000</v>
      </c>
    </row>
    <row r="21" spans="1:9" ht="29.25" customHeight="1">
      <c r="A21" s="570"/>
      <c r="B21" s="26" t="s">
        <v>28</v>
      </c>
      <c r="C21" s="115">
        <v>637004</v>
      </c>
      <c r="D21" s="829" t="s">
        <v>391</v>
      </c>
      <c r="E21" s="821">
        <v>3100</v>
      </c>
      <c r="F21" s="836"/>
      <c r="G21" s="821">
        <v>3100</v>
      </c>
      <c r="H21" s="939">
        <v>3100</v>
      </c>
      <c r="I21" s="938">
        <v>3150</v>
      </c>
    </row>
    <row r="22" spans="1:9" ht="68.25" customHeight="1">
      <c r="A22" s="570"/>
      <c r="B22" s="26" t="s">
        <v>28</v>
      </c>
      <c r="C22" s="309">
        <v>637005</v>
      </c>
      <c r="D22" s="830" t="s">
        <v>708</v>
      </c>
      <c r="E22" s="821">
        <v>396</v>
      </c>
      <c r="F22" s="836"/>
      <c r="G22" s="821">
        <f>SUM(E22)</f>
        <v>396</v>
      </c>
      <c r="H22" s="939">
        <v>300</v>
      </c>
      <c r="I22" s="938">
        <v>300</v>
      </c>
    </row>
    <row r="23" spans="1:9">
      <c r="A23" s="570"/>
      <c r="B23" s="26" t="s">
        <v>28</v>
      </c>
      <c r="C23" s="115">
        <v>637005</v>
      </c>
      <c r="D23" s="818" t="s">
        <v>392</v>
      </c>
      <c r="E23" s="821">
        <v>0</v>
      </c>
      <c r="F23" s="836"/>
      <c r="G23" s="821">
        <v>0</v>
      </c>
      <c r="H23" s="939">
        <v>0</v>
      </c>
      <c r="I23" s="938">
        <v>0</v>
      </c>
    </row>
    <row r="24" spans="1:9" ht="26.25" customHeight="1">
      <c r="A24" s="570"/>
      <c r="B24" s="26" t="s">
        <v>28</v>
      </c>
      <c r="C24" s="115">
        <v>637012</v>
      </c>
      <c r="D24" s="828" t="s">
        <v>393</v>
      </c>
      <c r="E24" s="822">
        <v>4000</v>
      </c>
      <c r="F24" s="836"/>
      <c r="G24" s="822">
        <v>4000</v>
      </c>
      <c r="H24" s="939">
        <v>4000</v>
      </c>
      <c r="I24" s="938">
        <v>4050</v>
      </c>
    </row>
    <row r="25" spans="1:9" ht="29.45" customHeight="1">
      <c r="A25" s="491"/>
      <c r="B25" s="188" t="s">
        <v>43</v>
      </c>
      <c r="C25" s="103">
        <v>625003</v>
      </c>
      <c r="D25" s="104" t="s">
        <v>394</v>
      </c>
      <c r="E25" s="823">
        <v>50</v>
      </c>
      <c r="F25" s="837"/>
      <c r="G25" s="823">
        <v>50</v>
      </c>
      <c r="H25" s="939">
        <v>50</v>
      </c>
      <c r="I25" s="938">
        <v>50</v>
      </c>
    </row>
    <row r="26" spans="1:9" ht="25.15" customHeight="1">
      <c r="A26" s="751"/>
      <c r="B26" s="224" t="s">
        <v>616</v>
      </c>
      <c r="C26" s="223">
        <v>637035</v>
      </c>
      <c r="D26" s="831" t="s">
        <v>396</v>
      </c>
      <c r="E26" s="824">
        <v>200</v>
      </c>
      <c r="F26" s="838"/>
      <c r="G26" s="824">
        <v>200</v>
      </c>
      <c r="H26" s="939">
        <v>200</v>
      </c>
      <c r="I26" s="938">
        <v>200</v>
      </c>
    </row>
    <row r="27" spans="1:9" ht="15.6" customHeight="1">
      <c r="A27" s="751"/>
      <c r="B27" s="224" t="s">
        <v>28</v>
      </c>
      <c r="C27" s="115">
        <v>637035</v>
      </c>
      <c r="D27" s="831" t="s">
        <v>617</v>
      </c>
      <c r="E27" s="824"/>
      <c r="F27" s="838"/>
      <c r="G27" s="824"/>
      <c r="H27" s="939">
        <v>1000</v>
      </c>
      <c r="I27" s="938">
        <v>1000</v>
      </c>
    </row>
    <row r="28" spans="1:9" ht="29.25" customHeight="1" thickBot="1">
      <c r="A28" s="606"/>
      <c r="B28" s="373" t="s">
        <v>28</v>
      </c>
      <c r="C28" s="294">
        <v>637027</v>
      </c>
      <c r="D28" s="832" t="s">
        <v>397</v>
      </c>
      <c r="E28" s="825">
        <v>8000</v>
      </c>
      <c r="F28" s="839"/>
      <c r="G28" s="825">
        <f>SUM(E28)</f>
        <v>8000</v>
      </c>
      <c r="H28" s="978">
        <v>8000</v>
      </c>
      <c r="I28" s="979">
        <v>8000</v>
      </c>
    </row>
    <row r="29" spans="1:9" ht="15.75" thickTop="1"/>
  </sheetData>
  <mergeCells count="7">
    <mergeCell ref="I4:I5"/>
    <mergeCell ref="A3:G3"/>
    <mergeCell ref="E4:F4"/>
    <mergeCell ref="G4:G7"/>
    <mergeCell ref="E6:E7"/>
    <mergeCell ref="F6:F7"/>
    <mergeCell ref="H4:H5"/>
  </mergeCells>
  <phoneticPr fontId="63" type="noConversion"/>
  <pageMargins left="0.7" right="0.7" top="0.75" bottom="0.75" header="0.3" footer="0.3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topLeftCell="A13" zoomScaleSheetLayoutView="100" workbookViewId="0">
      <selection activeCell="K25" sqref="K25"/>
    </sheetView>
  </sheetViews>
  <sheetFormatPr defaultRowHeight="15"/>
  <cols>
    <col min="4" max="4" width="22.7109375" customWidth="1"/>
    <col min="5" max="5" width="17.85546875" customWidth="1"/>
    <col min="6" max="6" width="20.140625" customWidth="1"/>
    <col min="7" max="7" width="23.7109375" customWidth="1"/>
    <col min="8" max="8" width="18.42578125" customWidth="1"/>
    <col min="9" max="9" width="17.7109375" customWidth="1"/>
  </cols>
  <sheetData>
    <row r="1" spans="1:9" ht="18.75">
      <c r="A1" s="2" t="s">
        <v>398</v>
      </c>
      <c r="B1" s="3"/>
      <c r="C1" s="3"/>
      <c r="D1" s="3"/>
    </row>
    <row r="2" spans="1:9" ht="15.75" thickBot="1">
      <c r="A2" s="5"/>
    </row>
    <row r="3" spans="1:9" ht="24.75" thickTop="1" thickBot="1">
      <c r="A3" s="1186" t="s">
        <v>542</v>
      </c>
      <c r="B3" s="1215"/>
      <c r="C3" s="1215"/>
      <c r="D3" s="1215"/>
      <c r="E3" s="1215"/>
      <c r="F3" s="1215"/>
      <c r="G3" s="1216"/>
      <c r="H3" s="316"/>
      <c r="I3" s="1025" t="s">
        <v>731</v>
      </c>
    </row>
    <row r="4" spans="1:9" ht="17.25" thickTop="1" thickBot="1">
      <c r="A4" s="321"/>
      <c r="B4" s="7"/>
      <c r="C4" s="8"/>
      <c r="D4" s="74"/>
      <c r="E4" s="1217" t="s">
        <v>0</v>
      </c>
      <c r="F4" s="1218"/>
      <c r="G4" s="1049" t="s">
        <v>730</v>
      </c>
      <c r="H4" s="1038" t="s">
        <v>667</v>
      </c>
      <c r="I4" s="1036" t="s">
        <v>668</v>
      </c>
    </row>
    <row r="5" spans="1:9" ht="27.6" customHeight="1">
      <c r="A5" s="322" t="s">
        <v>1</v>
      </c>
      <c r="B5" s="10" t="s">
        <v>2</v>
      </c>
      <c r="C5" s="11"/>
      <c r="D5" s="75"/>
      <c r="E5" s="299" t="s">
        <v>564</v>
      </c>
      <c r="F5" s="807" t="s">
        <v>4</v>
      </c>
      <c r="G5" s="1050"/>
      <c r="H5" s="1039"/>
      <c r="I5" s="1037"/>
    </row>
    <row r="6" spans="1:9" ht="14.45" customHeight="1">
      <c r="A6" s="323" t="s">
        <v>5</v>
      </c>
      <c r="B6" s="13" t="s">
        <v>6</v>
      </c>
      <c r="C6" s="8"/>
      <c r="D6" s="76" t="s">
        <v>7</v>
      </c>
      <c r="E6" s="1043" t="s">
        <v>543</v>
      </c>
      <c r="F6" s="1045" t="s">
        <v>543</v>
      </c>
      <c r="G6" s="1051"/>
      <c r="H6" s="317" t="s">
        <v>669</v>
      </c>
      <c r="I6" s="315" t="s">
        <v>564</v>
      </c>
    </row>
    <row r="7" spans="1:9" ht="22.5" customHeight="1">
      <c r="A7" s="323" t="s">
        <v>8</v>
      </c>
      <c r="B7" s="13" t="s">
        <v>9</v>
      </c>
      <c r="C7" s="8"/>
      <c r="D7" s="76"/>
      <c r="E7" s="1044"/>
      <c r="F7" s="1046"/>
      <c r="G7" s="1052"/>
      <c r="H7" s="318" t="s">
        <v>566</v>
      </c>
      <c r="I7" s="315" t="s">
        <v>566</v>
      </c>
    </row>
    <row r="8" spans="1:9" ht="15.75" thickBot="1">
      <c r="A8" s="324"/>
      <c r="B8" s="16" t="s">
        <v>10</v>
      </c>
      <c r="C8" s="17"/>
      <c r="D8" s="77"/>
      <c r="E8" s="240" t="s">
        <v>11</v>
      </c>
      <c r="F8" s="313" t="s">
        <v>11</v>
      </c>
      <c r="G8" s="240" t="s">
        <v>11</v>
      </c>
      <c r="H8" s="319" t="s">
        <v>641</v>
      </c>
      <c r="I8" s="320" t="s">
        <v>641</v>
      </c>
    </row>
    <row r="9" spans="1:9" ht="31.15" customHeight="1" thickTop="1">
      <c r="A9" s="1219" t="s">
        <v>12</v>
      </c>
      <c r="B9" s="1220"/>
      <c r="C9" s="1220"/>
      <c r="D9" s="1221"/>
      <c r="E9" s="815">
        <v>404972</v>
      </c>
      <c r="F9" s="817">
        <v>4500</v>
      </c>
      <c r="G9" s="811">
        <f t="shared" ref="G9:G15" si="0">SUM(F9,E9)</f>
        <v>409472</v>
      </c>
      <c r="H9" s="468">
        <v>402473</v>
      </c>
      <c r="I9" s="469">
        <v>402473</v>
      </c>
    </row>
    <row r="10" spans="1:9" ht="21" customHeight="1">
      <c r="A10" s="1206" t="s">
        <v>19</v>
      </c>
      <c r="B10" s="1213"/>
      <c r="C10" s="1213"/>
      <c r="D10" s="1214"/>
      <c r="E10" s="816">
        <v>78557</v>
      </c>
      <c r="F10" s="300">
        <v>11750</v>
      </c>
      <c r="G10" s="300">
        <f t="shared" si="0"/>
        <v>90307</v>
      </c>
      <c r="H10" s="658">
        <v>78686</v>
      </c>
      <c r="I10" s="791">
        <v>76849</v>
      </c>
    </row>
    <row r="11" spans="1:9" ht="15.75">
      <c r="A11" s="1206" t="s">
        <v>21</v>
      </c>
      <c r="B11" s="1213"/>
      <c r="C11" s="1213"/>
      <c r="D11" s="1214"/>
      <c r="E11" s="808">
        <v>189431</v>
      </c>
      <c r="F11" s="812">
        <v>317435</v>
      </c>
      <c r="G11" s="812">
        <f t="shared" si="0"/>
        <v>506866</v>
      </c>
      <c r="H11" s="658">
        <v>134558</v>
      </c>
      <c r="I11" s="791">
        <v>134582</v>
      </c>
    </row>
    <row r="12" spans="1:9" ht="15.75">
      <c r="A12" s="1203" t="s">
        <v>25</v>
      </c>
      <c r="B12" s="1204"/>
      <c r="C12" s="1204"/>
      <c r="D12" s="1205"/>
      <c r="E12" s="808">
        <v>55395</v>
      </c>
      <c r="F12" s="812">
        <v>10900</v>
      </c>
      <c r="G12" s="812">
        <f t="shared" si="0"/>
        <v>66295</v>
      </c>
      <c r="H12" s="658">
        <v>55446</v>
      </c>
      <c r="I12" s="791">
        <v>55460</v>
      </c>
    </row>
    <row r="13" spans="1:9" ht="15.75">
      <c r="A13" s="1206" t="s">
        <v>66</v>
      </c>
      <c r="B13" s="1213"/>
      <c r="C13" s="1213"/>
      <c r="D13" s="1214"/>
      <c r="E13" s="808">
        <v>93643</v>
      </c>
      <c r="F13" s="812">
        <v>871205</v>
      </c>
      <c r="G13" s="812">
        <f>SUM(F13,E13)</f>
        <v>964848</v>
      </c>
      <c r="H13" s="673">
        <v>83460</v>
      </c>
      <c r="I13" s="792">
        <v>83553</v>
      </c>
    </row>
    <row r="14" spans="1:9" ht="15.75">
      <c r="A14" s="1206" t="s">
        <v>104</v>
      </c>
      <c r="B14" s="1213"/>
      <c r="C14" s="1213"/>
      <c r="D14" s="1214"/>
      <c r="E14" s="808">
        <v>173299</v>
      </c>
      <c r="F14" s="812">
        <v>424171</v>
      </c>
      <c r="G14" s="812">
        <f t="shared" si="0"/>
        <v>597470</v>
      </c>
      <c r="H14" s="673">
        <v>167651</v>
      </c>
      <c r="I14" s="792">
        <v>167771</v>
      </c>
    </row>
    <row r="15" spans="1:9" ht="15.75">
      <c r="A15" s="1206" t="s">
        <v>139</v>
      </c>
      <c r="B15" s="1213"/>
      <c r="C15" s="1213"/>
      <c r="D15" s="1214"/>
      <c r="E15" s="808">
        <v>206877</v>
      </c>
      <c r="F15" s="812">
        <v>2112213</v>
      </c>
      <c r="G15" s="812">
        <f t="shared" si="0"/>
        <v>2319090</v>
      </c>
      <c r="H15" s="673">
        <v>221254</v>
      </c>
      <c r="I15" s="792">
        <v>223481</v>
      </c>
    </row>
    <row r="16" spans="1:9" ht="15.75">
      <c r="A16" s="1203" t="s">
        <v>175</v>
      </c>
      <c r="B16" s="1107"/>
      <c r="C16" s="1107"/>
      <c r="D16" s="1212"/>
      <c r="E16" s="808">
        <v>1854280</v>
      </c>
      <c r="F16" s="812">
        <v>33000</v>
      </c>
      <c r="G16" s="812">
        <f t="shared" ref="G16:G21" si="1">SUM(F16,E16)</f>
        <v>1887280</v>
      </c>
      <c r="H16" s="673">
        <v>1841229</v>
      </c>
      <c r="I16" s="792">
        <v>1839809</v>
      </c>
    </row>
    <row r="17" spans="1:9" ht="15.75">
      <c r="A17" s="1203" t="s">
        <v>216</v>
      </c>
      <c r="B17" s="1204"/>
      <c r="C17" s="1204"/>
      <c r="D17" s="1205"/>
      <c r="E17" s="808">
        <v>130255</v>
      </c>
      <c r="F17" s="812">
        <v>40000</v>
      </c>
      <c r="G17" s="812">
        <f t="shared" si="1"/>
        <v>170255</v>
      </c>
      <c r="H17" s="673">
        <v>106400</v>
      </c>
      <c r="I17" s="792">
        <v>109980</v>
      </c>
    </row>
    <row r="18" spans="1:9" ht="15.75">
      <c r="A18" s="1203" t="s">
        <v>399</v>
      </c>
      <c r="B18" s="1204"/>
      <c r="C18" s="1204"/>
      <c r="D18" s="1205"/>
      <c r="E18" s="808">
        <v>47544</v>
      </c>
      <c r="F18" s="812">
        <v>16597</v>
      </c>
      <c r="G18" s="812">
        <f t="shared" si="1"/>
        <v>64141</v>
      </c>
      <c r="H18" s="673">
        <v>47544</v>
      </c>
      <c r="I18" s="792">
        <v>47544</v>
      </c>
    </row>
    <row r="19" spans="1:9" ht="15.75">
      <c r="A19" s="1206" t="s">
        <v>400</v>
      </c>
      <c r="B19" s="1207"/>
      <c r="C19" s="1207"/>
      <c r="D19" s="1208"/>
      <c r="E19" s="808">
        <v>72986</v>
      </c>
      <c r="F19" s="812">
        <v>10000</v>
      </c>
      <c r="G19" s="812">
        <f t="shared" si="1"/>
        <v>82986</v>
      </c>
      <c r="H19" s="673">
        <v>44076</v>
      </c>
      <c r="I19" s="792">
        <v>44500</v>
      </c>
    </row>
    <row r="20" spans="1:9" ht="15.75">
      <c r="A20" s="1203" t="s">
        <v>401</v>
      </c>
      <c r="B20" s="1204"/>
      <c r="C20" s="1204"/>
      <c r="D20" s="1205"/>
      <c r="E20" s="808">
        <v>21103</v>
      </c>
      <c r="F20" s="812">
        <v>6600</v>
      </c>
      <c r="G20" s="812">
        <f t="shared" si="1"/>
        <v>27703</v>
      </c>
      <c r="H20" s="673">
        <v>19450</v>
      </c>
      <c r="I20" s="792">
        <v>19400</v>
      </c>
    </row>
    <row r="21" spans="1:9" ht="15.75">
      <c r="A21" s="1203" t="s">
        <v>402</v>
      </c>
      <c r="B21" s="1204"/>
      <c r="C21" s="1204"/>
      <c r="D21" s="1205"/>
      <c r="E21" s="808">
        <v>83638</v>
      </c>
      <c r="F21" s="812">
        <v>0</v>
      </c>
      <c r="G21" s="812">
        <f t="shared" si="1"/>
        <v>83638</v>
      </c>
      <c r="H21" s="673">
        <v>83772</v>
      </c>
      <c r="I21" s="792">
        <v>83785</v>
      </c>
    </row>
    <row r="22" spans="1:9" ht="16.5" thickBot="1">
      <c r="A22" s="1227" t="s">
        <v>403</v>
      </c>
      <c r="B22" s="1228"/>
      <c r="C22" s="1228"/>
      <c r="D22" s="1229"/>
      <c r="E22" s="809">
        <v>104946</v>
      </c>
      <c r="F22" s="813">
        <v>0</v>
      </c>
      <c r="G22" s="813">
        <v>104946</v>
      </c>
      <c r="H22" s="673">
        <v>104946</v>
      </c>
      <c r="I22" s="792">
        <v>106640</v>
      </c>
    </row>
    <row r="23" spans="1:9" ht="20.25" customHeight="1" thickBot="1">
      <c r="A23" s="1222" t="s">
        <v>404</v>
      </c>
      <c r="B23" s="1223"/>
      <c r="C23" s="1223"/>
      <c r="D23" s="1223"/>
      <c r="E23" s="810">
        <f>SUM(E9:E22)</f>
        <v>3516926</v>
      </c>
      <c r="F23" s="814">
        <f>SUM(F9:F22)</f>
        <v>3858371</v>
      </c>
      <c r="G23" s="814">
        <f>SUM(G9:G22)</f>
        <v>7375297</v>
      </c>
      <c r="H23" s="674">
        <f>SUM(H9:H22)</f>
        <v>3390945</v>
      </c>
      <c r="I23" s="793">
        <f>SUM(I9:I22)</f>
        <v>3395827</v>
      </c>
    </row>
    <row r="24" spans="1:9" ht="17.25" thickTop="1" thickBot="1">
      <c r="A24" s="790"/>
      <c r="B24" s="216"/>
      <c r="C24" s="216"/>
      <c r="D24" s="216"/>
      <c r="E24" s="216"/>
      <c r="F24" s="216"/>
      <c r="G24" s="216"/>
      <c r="H24" s="529" t="s">
        <v>633</v>
      </c>
      <c r="I24" s="472"/>
    </row>
    <row r="25" spans="1:9" ht="16.5" thickTop="1">
      <c r="A25" s="679"/>
      <c r="B25" s="1232" t="s">
        <v>102</v>
      </c>
      <c r="C25" s="1142"/>
      <c r="D25" s="1142"/>
      <c r="E25" s="680"/>
      <c r="F25" s="680"/>
      <c r="G25" s="689">
        <v>136418</v>
      </c>
      <c r="H25" s="919">
        <f>SUM(H26:H29)</f>
        <v>113293</v>
      </c>
      <c r="I25" s="920">
        <f>SUM(I26:I29)</f>
        <v>113293</v>
      </c>
    </row>
    <row r="26" spans="1:9" ht="15.75">
      <c r="A26" s="681" t="s">
        <v>593</v>
      </c>
      <c r="B26" s="682" t="s">
        <v>594</v>
      </c>
      <c r="C26" s="683"/>
      <c r="D26" s="683"/>
      <c r="E26" s="684"/>
      <c r="F26" s="684"/>
      <c r="G26" s="690">
        <v>9374</v>
      </c>
      <c r="H26" s="675">
        <v>4769</v>
      </c>
      <c r="I26" s="676">
        <v>4769</v>
      </c>
    </row>
    <row r="27" spans="1:9" ht="15.75">
      <c r="A27" s="685" t="s">
        <v>405</v>
      </c>
      <c r="B27" s="1233" t="s">
        <v>406</v>
      </c>
      <c r="C27" s="1140"/>
      <c r="D27" s="1140"/>
      <c r="E27" s="684"/>
      <c r="F27" s="684"/>
      <c r="G27" s="690">
        <v>3367</v>
      </c>
      <c r="H27" s="675">
        <v>3367</v>
      </c>
      <c r="I27" s="676">
        <v>3367</v>
      </c>
    </row>
    <row r="28" spans="1:9" ht="15.75">
      <c r="A28" s="686" t="s">
        <v>407</v>
      </c>
      <c r="B28" s="1202" t="s">
        <v>408</v>
      </c>
      <c r="C28" s="1202"/>
      <c r="D28" s="1202"/>
      <c r="E28" s="174"/>
      <c r="F28" s="174"/>
      <c r="G28" s="690">
        <v>81344</v>
      </c>
      <c r="H28" s="675">
        <v>81344</v>
      </c>
      <c r="I28" s="676">
        <v>81344</v>
      </c>
    </row>
    <row r="29" spans="1:9" ht="16.5" thickBot="1">
      <c r="A29" s="687" t="s">
        <v>315</v>
      </c>
      <c r="B29" s="1230" t="s">
        <v>316</v>
      </c>
      <c r="C29" s="1231"/>
      <c r="D29" s="1231"/>
      <c r="E29" s="688"/>
      <c r="F29" s="688"/>
      <c r="G29" s="691">
        <v>42333</v>
      </c>
      <c r="H29" s="677">
        <v>23813</v>
      </c>
      <c r="I29" s="678">
        <v>23813</v>
      </c>
    </row>
    <row r="30" spans="1:9" ht="17.25" thickTop="1" thickBot="1">
      <c r="A30" s="1234"/>
      <c r="B30" s="1235"/>
      <c r="C30" s="1235"/>
      <c r="D30" s="1235"/>
      <c r="E30" s="1235"/>
      <c r="F30" s="1235"/>
      <c r="G30" s="1236"/>
      <c r="H30" s="472"/>
      <c r="I30" s="472"/>
    </row>
    <row r="31" spans="1:9" ht="17.25" thickTop="1" thickBot="1">
      <c r="A31" s="1224" t="s">
        <v>409</v>
      </c>
      <c r="B31" s="1225"/>
      <c r="C31" s="1225"/>
      <c r="D31" s="1226"/>
      <c r="E31" s="692"/>
      <c r="F31" s="692"/>
      <c r="G31" s="693">
        <f>SUM(G25,G23)</f>
        <v>7511715</v>
      </c>
      <c r="H31" s="694">
        <f>SUM(H23,H25)</f>
        <v>3504238</v>
      </c>
      <c r="I31" s="695">
        <f>SUM(I25,I23)</f>
        <v>3509120</v>
      </c>
    </row>
    <row r="32" spans="1:9" ht="18.600000000000001" customHeight="1" thickTop="1" thickBot="1">
      <c r="A32" s="1199" t="s">
        <v>735</v>
      </c>
      <c r="B32" s="1200"/>
      <c r="C32" s="1200"/>
      <c r="D32" s="1201"/>
      <c r="E32" s="230"/>
      <c r="F32" s="230"/>
      <c r="G32" s="231"/>
      <c r="H32" s="471"/>
      <c r="I32" s="471"/>
    </row>
    <row r="33" spans="1:8" ht="39.6" customHeight="1" thickTop="1">
      <c r="A33" s="1209" t="s">
        <v>733</v>
      </c>
      <c r="B33" s="1210"/>
      <c r="C33" s="1210"/>
      <c r="D33" s="1210"/>
      <c r="E33" s="1211"/>
      <c r="F33" s="1211"/>
      <c r="G33" s="140"/>
      <c r="H33" s="178" t="s">
        <v>410</v>
      </c>
    </row>
    <row r="34" spans="1:8" ht="15.75">
      <c r="A34" s="175" t="s">
        <v>734</v>
      </c>
      <c r="B34" s="176"/>
      <c r="C34" s="176"/>
      <c r="D34" s="176"/>
      <c r="E34" s="179"/>
      <c r="F34" s="179"/>
      <c r="G34" s="178"/>
      <c r="H34" t="s">
        <v>736</v>
      </c>
    </row>
    <row r="35" spans="1:8" ht="15.75">
      <c r="A35" s="175"/>
      <c r="B35" s="176"/>
      <c r="C35" s="176"/>
      <c r="D35" s="176"/>
      <c r="E35" s="177"/>
      <c r="F35" s="177"/>
      <c r="G35" s="178"/>
    </row>
  </sheetData>
  <mergeCells count="30">
    <mergeCell ref="B29:D29"/>
    <mergeCell ref="B25:D25"/>
    <mergeCell ref="B27:D27"/>
    <mergeCell ref="A30:G30"/>
    <mergeCell ref="A3:G3"/>
    <mergeCell ref="E4:F4"/>
    <mergeCell ref="A10:D10"/>
    <mergeCell ref="A9:D9"/>
    <mergeCell ref="F6:F7"/>
    <mergeCell ref="G4:G7"/>
    <mergeCell ref="A33:F33"/>
    <mergeCell ref="I4:I5"/>
    <mergeCell ref="A16:D16"/>
    <mergeCell ref="A15:D15"/>
    <mergeCell ref="A14:D14"/>
    <mergeCell ref="A11:D11"/>
    <mergeCell ref="H4:H5"/>
    <mergeCell ref="A12:D12"/>
    <mergeCell ref="E6:E7"/>
    <mergeCell ref="A13:D13"/>
    <mergeCell ref="A32:D32"/>
    <mergeCell ref="B28:D28"/>
    <mergeCell ref="A20:D20"/>
    <mergeCell ref="A18:D18"/>
    <mergeCell ref="A19:D19"/>
    <mergeCell ref="A17:D17"/>
    <mergeCell ref="A23:D23"/>
    <mergeCell ref="A21:D21"/>
    <mergeCell ref="A31:D31"/>
    <mergeCell ref="A22:D22"/>
  </mergeCells>
  <phoneticPr fontId="63" type="noConversion"/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topLeftCell="E1" workbookViewId="0">
      <selection activeCell="I3" sqref="I3"/>
    </sheetView>
  </sheetViews>
  <sheetFormatPr defaultRowHeight="15"/>
  <cols>
    <col min="1" max="1" width="8" customWidth="1"/>
    <col min="2" max="2" width="10.85546875" customWidth="1"/>
    <col min="3" max="3" width="8" customWidth="1"/>
    <col min="4" max="4" width="26.28515625" customWidth="1"/>
    <col min="5" max="5" width="13.5703125" customWidth="1"/>
    <col min="6" max="6" width="19.28515625" customWidth="1"/>
    <col min="7" max="7" width="21.28515625" customWidth="1"/>
    <col min="8" max="8" width="12.28515625" customWidth="1"/>
    <col min="9" max="9" width="13.7109375" customWidth="1"/>
  </cols>
  <sheetData>
    <row r="1" spans="1:9" ht="18.75">
      <c r="A1" s="2" t="s">
        <v>466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063" t="s">
        <v>542</v>
      </c>
      <c r="B3" s="1064"/>
      <c r="C3" s="1064"/>
      <c r="D3" s="1064"/>
      <c r="E3" s="1065"/>
      <c r="F3" s="1066"/>
      <c r="G3" s="1067"/>
      <c r="H3" s="591"/>
      <c r="I3" s="1024" t="s">
        <v>731</v>
      </c>
    </row>
    <row r="4" spans="1:9" ht="28.15" customHeight="1" thickTop="1">
      <c r="A4" s="347"/>
      <c r="B4" s="198"/>
      <c r="C4" s="200"/>
      <c r="D4" s="245"/>
      <c r="E4" s="1047" t="s">
        <v>571</v>
      </c>
      <c r="F4" s="1072"/>
      <c r="G4" s="1049" t="s">
        <v>724</v>
      </c>
      <c r="H4" s="1038" t="s">
        <v>667</v>
      </c>
      <c r="I4" s="1036" t="s">
        <v>668</v>
      </c>
    </row>
    <row r="5" spans="1:9" ht="16.149999999999999" customHeight="1">
      <c r="A5" s="323" t="s">
        <v>1</v>
      </c>
      <c r="B5" s="199" t="s">
        <v>2</v>
      </c>
      <c r="C5" s="196"/>
      <c r="D5" s="246"/>
      <c r="E5" s="470" t="s">
        <v>565</v>
      </c>
      <c r="F5" s="390" t="s">
        <v>566</v>
      </c>
      <c r="G5" s="1050"/>
      <c r="H5" s="1039"/>
      <c r="I5" s="1037"/>
    </row>
    <row r="6" spans="1:9" ht="15" customHeight="1">
      <c r="A6" s="323" t="s">
        <v>5</v>
      </c>
      <c r="B6" s="199" t="s">
        <v>6</v>
      </c>
      <c r="C6" s="8"/>
      <c r="D6" s="14" t="s">
        <v>7</v>
      </c>
      <c r="E6" s="1068" t="s">
        <v>563</v>
      </c>
      <c r="F6" s="1070" t="s">
        <v>563</v>
      </c>
      <c r="G6" s="1051"/>
      <c r="H6" s="317" t="s">
        <v>669</v>
      </c>
      <c r="I6" s="315" t="s">
        <v>564</v>
      </c>
    </row>
    <row r="7" spans="1:9" ht="28.9" customHeight="1">
      <c r="A7" s="323" t="s">
        <v>8</v>
      </c>
      <c r="B7" s="199" t="s">
        <v>9</v>
      </c>
      <c r="C7" s="8"/>
      <c r="D7" s="14"/>
      <c r="E7" s="1069"/>
      <c r="F7" s="1071"/>
      <c r="G7" s="1052"/>
      <c r="H7" s="318" t="s">
        <v>566</v>
      </c>
      <c r="I7" s="989" t="s">
        <v>566</v>
      </c>
    </row>
    <row r="8" spans="1:9" hidden="1">
      <c r="A8" s="348"/>
      <c r="B8" s="199" t="s">
        <v>10</v>
      </c>
      <c r="C8" s="197"/>
      <c r="D8" s="235"/>
      <c r="E8" s="248" t="s">
        <v>11</v>
      </c>
      <c r="F8" s="255" t="s">
        <v>11</v>
      </c>
      <c r="G8" s="611" t="s">
        <v>11</v>
      </c>
      <c r="H8" s="319" t="s">
        <v>641</v>
      </c>
      <c r="I8" s="320" t="s">
        <v>641</v>
      </c>
    </row>
    <row r="9" spans="1:9" ht="11.45" customHeight="1" thickBot="1">
      <c r="A9" s="323"/>
      <c r="B9" s="199" t="s">
        <v>643</v>
      </c>
      <c r="C9" s="8"/>
      <c r="D9" s="14"/>
      <c r="E9" s="509" t="s">
        <v>641</v>
      </c>
      <c r="F9" s="510" t="s">
        <v>641</v>
      </c>
      <c r="G9" s="612" t="s">
        <v>11</v>
      </c>
      <c r="H9" s="621" t="s">
        <v>641</v>
      </c>
      <c r="I9" s="415" t="s">
        <v>641</v>
      </c>
    </row>
    <row r="10" spans="1:9" ht="17.25" thickTop="1" thickBot="1">
      <c r="A10" s="1056" t="s">
        <v>19</v>
      </c>
      <c r="B10" s="1057"/>
      <c r="C10" s="1057"/>
      <c r="D10" s="1058"/>
      <c r="E10" s="514">
        <f>SUM(E11,E21,E29,E32)</f>
        <v>78557</v>
      </c>
      <c r="F10" s="515">
        <f>SUM(F11,F21,F29,F32)</f>
        <v>11750</v>
      </c>
      <c r="G10" s="613">
        <f>SUM(E10,F10)</f>
        <v>90307</v>
      </c>
      <c r="H10" s="521">
        <f>SUM(H11,H21,H29,H32)</f>
        <v>78686</v>
      </c>
      <c r="I10" s="522">
        <f>SUM(I11,I21,I29,I32)</f>
        <v>76849</v>
      </c>
    </row>
    <row r="11" spans="1:9" ht="15.75" thickTop="1">
      <c r="A11" s="511" t="s">
        <v>467</v>
      </c>
      <c r="B11" s="1059" t="s">
        <v>468</v>
      </c>
      <c r="C11" s="1059"/>
      <c r="D11" s="1060"/>
      <c r="E11" s="270">
        <f>SUM(E12:E13)</f>
        <v>31719</v>
      </c>
      <c r="F11" s="512">
        <v>0</v>
      </c>
      <c r="G11" s="614">
        <f>SUM(E11,F11)</f>
        <v>31719</v>
      </c>
      <c r="H11" s="622">
        <f>SUM(H12,H13)</f>
        <v>31819</v>
      </c>
      <c r="I11" s="513">
        <f>SUM(I13,I12)</f>
        <v>29978</v>
      </c>
    </row>
    <row r="12" spans="1:9" ht="19.149999999999999" customHeight="1">
      <c r="A12" s="350" t="s">
        <v>469</v>
      </c>
      <c r="B12" s="194"/>
      <c r="C12" s="36">
        <v>1</v>
      </c>
      <c r="D12" s="247" t="s">
        <v>470</v>
      </c>
      <c r="E12" s="250">
        <v>5000</v>
      </c>
      <c r="F12" s="257">
        <v>0</v>
      </c>
      <c r="G12" s="615">
        <f>SUM(F12,E12)</f>
        <v>5000</v>
      </c>
      <c r="H12" s="408">
        <v>5050</v>
      </c>
      <c r="I12" s="409">
        <v>5060</v>
      </c>
    </row>
    <row r="13" spans="1:9" ht="17.45" customHeight="1">
      <c r="A13" s="351" t="s">
        <v>471</v>
      </c>
      <c r="B13" s="195"/>
      <c r="C13" s="184" t="s">
        <v>472</v>
      </c>
      <c r="D13" s="247" t="s">
        <v>473</v>
      </c>
      <c r="E13" s="250">
        <f>SUM(E14:E20)</f>
        <v>26719</v>
      </c>
      <c r="F13" s="258">
        <v>0</v>
      </c>
      <c r="G13" s="616">
        <f>SUM(G14:G20)</f>
        <v>26719</v>
      </c>
      <c r="H13" s="408">
        <f>SUM(H14:H20)</f>
        <v>26769</v>
      </c>
      <c r="I13" s="409">
        <f>SUM(I14:I20)</f>
        <v>24918</v>
      </c>
    </row>
    <row r="14" spans="1:9" ht="29.45" customHeight="1">
      <c r="A14" s="353"/>
      <c r="B14" s="47" t="s">
        <v>28</v>
      </c>
      <c r="C14" s="47" t="s">
        <v>13</v>
      </c>
      <c r="D14" s="40" t="s">
        <v>590</v>
      </c>
      <c r="E14" s="251">
        <v>21552</v>
      </c>
      <c r="F14" s="259"/>
      <c r="G14" s="617">
        <f>SUM(E14)</f>
        <v>21552</v>
      </c>
      <c r="H14" s="406">
        <v>21552</v>
      </c>
      <c r="I14" s="407">
        <v>21552</v>
      </c>
    </row>
    <row r="15" spans="1:9">
      <c r="A15" s="353"/>
      <c r="B15" s="47" t="s">
        <v>28</v>
      </c>
      <c r="C15" s="47" t="s">
        <v>264</v>
      </c>
      <c r="D15" s="42" t="s">
        <v>16</v>
      </c>
      <c r="E15" s="251">
        <v>159</v>
      </c>
      <c r="F15" s="259"/>
      <c r="G15" s="617">
        <v>159</v>
      </c>
      <c r="H15" s="406">
        <v>159</v>
      </c>
      <c r="I15" s="407">
        <v>159</v>
      </c>
    </row>
    <row r="16" spans="1:9">
      <c r="A16" s="353"/>
      <c r="B16" s="47" t="s">
        <v>28</v>
      </c>
      <c r="C16" s="47" t="s">
        <v>265</v>
      </c>
      <c r="D16" s="42" t="s">
        <v>474</v>
      </c>
      <c r="E16" s="251">
        <v>1046</v>
      </c>
      <c r="F16" s="259"/>
      <c r="G16" s="617">
        <v>1046</v>
      </c>
      <c r="H16" s="406">
        <v>1046</v>
      </c>
      <c r="I16" s="407">
        <v>1046</v>
      </c>
    </row>
    <row r="17" spans="1:9" ht="27" customHeight="1">
      <c r="A17" s="353"/>
      <c r="B17" s="47" t="s">
        <v>28</v>
      </c>
      <c r="C17" s="47" t="s">
        <v>432</v>
      </c>
      <c r="D17" s="40" t="s">
        <v>426</v>
      </c>
      <c r="E17" s="251">
        <v>30</v>
      </c>
      <c r="F17" s="259"/>
      <c r="G17" s="617">
        <f>SUM(E17)</f>
        <v>30</v>
      </c>
      <c r="H17" s="406">
        <v>30</v>
      </c>
      <c r="I17" s="407">
        <v>30</v>
      </c>
    </row>
    <row r="18" spans="1:9" ht="26.45" customHeight="1">
      <c r="A18" s="355"/>
      <c r="B18" s="132" t="s">
        <v>28</v>
      </c>
      <c r="C18" s="132" t="s">
        <v>51</v>
      </c>
      <c r="D18" s="238" t="s">
        <v>475</v>
      </c>
      <c r="E18" s="252">
        <v>100</v>
      </c>
      <c r="F18" s="260"/>
      <c r="G18" s="618">
        <v>100</v>
      </c>
      <c r="H18" s="406">
        <v>100</v>
      </c>
      <c r="I18" s="407">
        <v>100</v>
      </c>
    </row>
    <row r="19" spans="1:9" ht="28.5" customHeight="1">
      <c r="A19" s="355"/>
      <c r="B19" s="132" t="s">
        <v>28</v>
      </c>
      <c r="C19" s="132" t="s">
        <v>476</v>
      </c>
      <c r="D19" s="238" t="s">
        <v>685</v>
      </c>
      <c r="E19" s="252">
        <v>1600</v>
      </c>
      <c r="F19" s="260"/>
      <c r="G19" s="618">
        <v>1600</v>
      </c>
      <c r="H19" s="406">
        <v>1650</v>
      </c>
      <c r="I19" s="407">
        <v>1650</v>
      </c>
    </row>
    <row r="20" spans="1:9" ht="28.15" customHeight="1">
      <c r="A20" s="353"/>
      <c r="B20" s="47" t="s">
        <v>28</v>
      </c>
      <c r="C20" s="47" t="s">
        <v>477</v>
      </c>
      <c r="D20" s="32" t="s">
        <v>677</v>
      </c>
      <c r="E20" s="251">
        <v>2232</v>
      </c>
      <c r="F20" s="259"/>
      <c r="G20" s="617">
        <f>SUM(E20)</f>
        <v>2232</v>
      </c>
      <c r="H20" s="406">
        <v>2232</v>
      </c>
      <c r="I20" s="407">
        <v>381</v>
      </c>
    </row>
    <row r="21" spans="1:9">
      <c r="A21" s="325" t="s">
        <v>478</v>
      </c>
      <c r="B21" s="1061" t="s">
        <v>479</v>
      </c>
      <c r="C21" s="1061"/>
      <c r="D21" s="1062"/>
      <c r="E21" s="249">
        <f>SUM(E22:E27)</f>
        <v>41848</v>
      </c>
      <c r="F21" s="261">
        <f>SUM(F22:F28)</f>
        <v>6750</v>
      </c>
      <c r="G21" s="619">
        <f>SUM(G22:G28)</f>
        <v>48598</v>
      </c>
      <c r="H21" s="623">
        <f>SUM(H22:H28)</f>
        <v>41852</v>
      </c>
      <c r="I21" s="467">
        <f>SUM(I22:I28)</f>
        <v>41856</v>
      </c>
    </row>
    <row r="22" spans="1:9" ht="29.25" customHeight="1">
      <c r="A22" s="358"/>
      <c r="B22" s="132" t="s">
        <v>28</v>
      </c>
      <c r="C22" s="132" t="s">
        <v>13</v>
      </c>
      <c r="D22" s="191" t="s">
        <v>590</v>
      </c>
      <c r="E22" s="252">
        <v>35462</v>
      </c>
      <c r="F22" s="262"/>
      <c r="G22" s="618">
        <v>35462</v>
      </c>
      <c r="H22" s="406">
        <v>35462</v>
      </c>
      <c r="I22" s="407">
        <v>35462</v>
      </c>
    </row>
    <row r="23" spans="1:9">
      <c r="A23" s="359"/>
      <c r="B23" s="47" t="s">
        <v>28</v>
      </c>
      <c r="C23" s="47" t="s">
        <v>264</v>
      </c>
      <c r="D23" s="42" t="s">
        <v>16</v>
      </c>
      <c r="E23" s="251">
        <v>261</v>
      </c>
      <c r="F23" s="263"/>
      <c r="G23" s="617">
        <f>SUM(E23,F23)</f>
        <v>261</v>
      </c>
      <c r="H23" s="406">
        <v>261</v>
      </c>
      <c r="I23" s="407">
        <v>261</v>
      </c>
    </row>
    <row r="24" spans="1:9">
      <c r="A24" s="359"/>
      <c r="B24" s="47" t="s">
        <v>28</v>
      </c>
      <c r="C24" s="47" t="s">
        <v>265</v>
      </c>
      <c r="D24" s="42" t="s">
        <v>431</v>
      </c>
      <c r="E24" s="251">
        <v>1569</v>
      </c>
      <c r="F24" s="263"/>
      <c r="G24" s="617">
        <v>1569</v>
      </c>
      <c r="H24" s="406">
        <v>1569</v>
      </c>
      <c r="I24" s="407">
        <v>1569</v>
      </c>
    </row>
    <row r="25" spans="1:9">
      <c r="A25" s="359"/>
      <c r="B25" s="47" t="s">
        <v>28</v>
      </c>
      <c r="C25" s="47" t="s">
        <v>270</v>
      </c>
      <c r="D25" s="42" t="s">
        <v>480</v>
      </c>
      <c r="E25" s="251">
        <v>332</v>
      </c>
      <c r="F25" s="263"/>
      <c r="G25" s="617">
        <f>SUM(E25)</f>
        <v>332</v>
      </c>
      <c r="H25" s="406">
        <v>336</v>
      </c>
      <c r="I25" s="407">
        <v>340</v>
      </c>
    </row>
    <row r="26" spans="1:9">
      <c r="A26" s="359"/>
      <c r="B26" s="47" t="s">
        <v>28</v>
      </c>
      <c r="C26" s="47" t="s">
        <v>427</v>
      </c>
      <c r="D26" s="42" t="s">
        <v>481</v>
      </c>
      <c r="E26" s="251">
        <v>4224</v>
      </c>
      <c r="F26" s="263"/>
      <c r="G26" s="617">
        <v>4224</v>
      </c>
      <c r="H26" s="406">
        <v>4224</v>
      </c>
      <c r="I26" s="407">
        <v>4224</v>
      </c>
    </row>
    <row r="27" spans="1:9">
      <c r="A27" s="358"/>
      <c r="B27" s="132" t="s">
        <v>28</v>
      </c>
      <c r="C27" s="132" t="s">
        <v>457</v>
      </c>
      <c r="D27" s="203" t="s">
        <v>482</v>
      </c>
      <c r="E27" s="252">
        <v>0</v>
      </c>
      <c r="F27" s="262"/>
      <c r="G27" s="618">
        <v>0</v>
      </c>
      <c r="H27" s="406">
        <v>0</v>
      </c>
      <c r="I27" s="407">
        <v>0</v>
      </c>
    </row>
    <row r="28" spans="1:9" ht="51.75">
      <c r="A28" s="358"/>
      <c r="B28" s="132" t="s">
        <v>43</v>
      </c>
      <c r="C28" s="132" t="s">
        <v>632</v>
      </c>
      <c r="D28" s="191" t="s">
        <v>657</v>
      </c>
      <c r="E28" s="252"/>
      <c r="F28" s="264">
        <v>6750</v>
      </c>
      <c r="G28" s="618">
        <f>SUM(F28)</f>
        <v>6750</v>
      </c>
      <c r="H28" s="406">
        <v>0</v>
      </c>
      <c r="I28" s="407">
        <v>0</v>
      </c>
    </row>
    <row r="29" spans="1:9">
      <c r="A29" s="325" t="s">
        <v>483</v>
      </c>
      <c r="B29" s="1061" t="s">
        <v>484</v>
      </c>
      <c r="C29" s="1061"/>
      <c r="D29" s="1062"/>
      <c r="E29" s="249">
        <f>SUM(E30)</f>
        <v>10</v>
      </c>
      <c r="F29" s="261">
        <f>SUM(F30:F31)</f>
        <v>5000</v>
      </c>
      <c r="G29" s="619">
        <f>SUM(G30:G31)</f>
        <v>5010</v>
      </c>
      <c r="H29" s="623">
        <f>SUM(H30:H31)</f>
        <v>15</v>
      </c>
      <c r="I29" s="467">
        <f>SUM(I30:I31)</f>
        <v>15</v>
      </c>
    </row>
    <row r="30" spans="1:9" ht="29.45" customHeight="1">
      <c r="A30" s="353"/>
      <c r="B30" s="47" t="s">
        <v>485</v>
      </c>
      <c r="C30" s="47" t="s">
        <v>53</v>
      </c>
      <c r="D30" s="40" t="s">
        <v>486</v>
      </c>
      <c r="E30" s="251">
        <v>10</v>
      </c>
      <c r="F30" s="265">
        <v>0</v>
      </c>
      <c r="G30" s="617">
        <f>SUM(E30)</f>
        <v>10</v>
      </c>
      <c r="H30" s="406">
        <v>15</v>
      </c>
      <c r="I30" s="407">
        <v>15</v>
      </c>
    </row>
    <row r="31" spans="1:9" ht="27.6" customHeight="1">
      <c r="A31" s="355"/>
      <c r="B31" s="132" t="s">
        <v>50</v>
      </c>
      <c r="C31" s="132" t="s">
        <v>487</v>
      </c>
      <c r="D31" s="191" t="s">
        <v>488</v>
      </c>
      <c r="E31" s="252">
        <v>0</v>
      </c>
      <c r="F31" s="264">
        <v>5000</v>
      </c>
      <c r="G31" s="618">
        <f>SUM(F31)</f>
        <v>5000</v>
      </c>
      <c r="H31" s="406">
        <v>0</v>
      </c>
      <c r="I31" s="407">
        <v>0</v>
      </c>
    </row>
    <row r="32" spans="1:9">
      <c r="A32" s="325" t="s">
        <v>489</v>
      </c>
      <c r="B32" s="1053" t="s">
        <v>490</v>
      </c>
      <c r="C32" s="1054"/>
      <c r="D32" s="1055"/>
      <c r="E32" s="249">
        <f>SUM(E33)</f>
        <v>4980</v>
      </c>
      <c r="F32" s="261">
        <v>0</v>
      </c>
      <c r="G32" s="619">
        <f>SUM(G33)</f>
        <v>4980</v>
      </c>
      <c r="H32" s="623">
        <f>SUM(H33)</f>
        <v>5000</v>
      </c>
      <c r="I32" s="467">
        <f>SUM(I33)</f>
        <v>5000</v>
      </c>
    </row>
    <row r="33" spans="1:9" ht="27.75" customHeight="1" thickBot="1">
      <c r="A33" s="360"/>
      <c r="B33" s="361" t="s">
        <v>28</v>
      </c>
      <c r="C33" s="362" t="s">
        <v>491</v>
      </c>
      <c r="D33" s="295" t="s">
        <v>492</v>
      </c>
      <c r="E33" s="303">
        <v>4980</v>
      </c>
      <c r="F33" s="363">
        <v>0</v>
      </c>
      <c r="G33" s="620">
        <v>4980</v>
      </c>
      <c r="H33" s="410">
        <v>5000</v>
      </c>
      <c r="I33" s="411">
        <v>5000</v>
      </c>
    </row>
    <row r="34" spans="1:9" ht="15.75" thickTop="1"/>
  </sheetData>
  <mergeCells count="12">
    <mergeCell ref="A3:G3"/>
    <mergeCell ref="E6:E7"/>
    <mergeCell ref="F6:F7"/>
    <mergeCell ref="E4:F4"/>
    <mergeCell ref="G4:G7"/>
    <mergeCell ref="B32:D32"/>
    <mergeCell ref="A10:D10"/>
    <mergeCell ref="B11:D11"/>
    <mergeCell ref="B21:D21"/>
    <mergeCell ref="B29:D29"/>
    <mergeCell ref="I4:I5"/>
    <mergeCell ref="H4:H5"/>
  </mergeCells>
  <phoneticPr fontId="63" type="noConversion"/>
  <pageMargins left="0.7" right="0.7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topLeftCell="E1" workbookViewId="0">
      <selection activeCell="I3" sqref="I3"/>
    </sheetView>
  </sheetViews>
  <sheetFormatPr defaultRowHeight="15"/>
  <cols>
    <col min="1" max="1" width="8.140625" customWidth="1"/>
    <col min="4" max="4" width="27.28515625" customWidth="1"/>
    <col min="5" max="5" width="14.42578125" customWidth="1"/>
    <col min="6" max="6" width="17.7109375" customWidth="1"/>
    <col min="7" max="7" width="21.42578125" customWidth="1"/>
    <col min="8" max="8" width="14.85546875" customWidth="1"/>
    <col min="9" max="9" width="14" customWidth="1"/>
  </cols>
  <sheetData>
    <row r="1" spans="1:9" ht="18.75">
      <c r="A1" s="2" t="s">
        <v>495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079" t="s">
        <v>544</v>
      </c>
      <c r="B3" s="1080"/>
      <c r="C3" s="1080"/>
      <c r="D3" s="1080"/>
      <c r="E3" s="1080"/>
      <c r="F3" s="1081"/>
      <c r="G3" s="1081"/>
      <c r="H3" s="591"/>
      <c r="I3" s="1024" t="s">
        <v>731</v>
      </c>
    </row>
    <row r="4" spans="1:9" ht="16.5" thickTop="1">
      <c r="A4" s="321"/>
      <c r="B4" s="7"/>
      <c r="C4" s="8"/>
      <c r="D4" s="235"/>
      <c r="E4" s="1082" t="s">
        <v>571</v>
      </c>
      <c r="F4" s="1083"/>
      <c r="G4" s="1086" t="s">
        <v>725</v>
      </c>
      <c r="H4" s="1038" t="s">
        <v>667</v>
      </c>
      <c r="I4" s="1036" t="s">
        <v>668</v>
      </c>
    </row>
    <row r="5" spans="1:9" ht="27" customHeight="1">
      <c r="A5" s="322" t="s">
        <v>1</v>
      </c>
      <c r="B5" s="10" t="s">
        <v>2</v>
      </c>
      <c r="C5" s="11"/>
      <c r="D5" s="236"/>
      <c r="E5" s="387" t="s">
        <v>564</v>
      </c>
      <c r="F5" s="388" t="s">
        <v>566</v>
      </c>
      <c r="G5" s="1087"/>
      <c r="H5" s="1039"/>
      <c r="I5" s="1037"/>
    </row>
    <row r="6" spans="1:9" ht="15" customHeight="1">
      <c r="A6" s="323" t="s">
        <v>5</v>
      </c>
      <c r="B6" s="13" t="s">
        <v>6</v>
      </c>
      <c r="C6" s="8"/>
      <c r="D6" s="14" t="s">
        <v>7</v>
      </c>
      <c r="E6" s="1084" t="s">
        <v>618</v>
      </c>
      <c r="F6" s="1043" t="s">
        <v>540</v>
      </c>
      <c r="G6" s="1051"/>
      <c r="H6" s="317" t="s">
        <v>669</v>
      </c>
      <c r="I6" s="315" t="s">
        <v>564</v>
      </c>
    </row>
    <row r="7" spans="1:9" ht="30" customHeight="1">
      <c r="A7" s="323" t="s">
        <v>8</v>
      </c>
      <c r="B7" s="13" t="s">
        <v>9</v>
      </c>
      <c r="C7" s="8"/>
      <c r="D7" s="14"/>
      <c r="E7" s="1085"/>
      <c r="F7" s="1044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237"/>
      <c r="E8" s="268" t="s">
        <v>11</v>
      </c>
      <c r="F8" s="240" t="s">
        <v>11</v>
      </c>
      <c r="G8" s="992" t="s">
        <v>11</v>
      </c>
      <c r="H8" s="319" t="s">
        <v>641</v>
      </c>
      <c r="I8" s="320" t="s">
        <v>641</v>
      </c>
    </row>
    <row r="9" spans="1:9" ht="17.25" thickTop="1" thickBot="1">
      <c r="A9" s="525" t="s">
        <v>21</v>
      </c>
      <c r="B9" s="526"/>
      <c r="C9" s="527"/>
      <c r="D9" s="528"/>
      <c r="E9" s="514">
        <f>SUM(E10,E14,E16,E40,E42,E55,E69)</f>
        <v>189431</v>
      </c>
      <c r="F9" s="515">
        <f>SUM(F10,F14,F16,F40,F42,F55,F69)</f>
        <v>317435</v>
      </c>
      <c r="G9" s="638">
        <f>SUM(F9,E9)</f>
        <v>506866</v>
      </c>
      <c r="H9" s="521">
        <f>SUM(H10,H14,H16,H40,H42,H55,H69)</f>
        <v>134558</v>
      </c>
      <c r="I9" s="522">
        <f>SUM(I10,I14,I16,I40,I42,I55,I69)</f>
        <v>134582</v>
      </c>
    </row>
    <row r="10" spans="1:9" ht="15.75" thickTop="1">
      <c r="A10" s="511" t="s">
        <v>496</v>
      </c>
      <c r="B10" s="523" t="s">
        <v>497</v>
      </c>
      <c r="C10" s="523"/>
      <c r="D10" s="524"/>
      <c r="E10" s="270">
        <f>SUM(E11:E13)</f>
        <v>26510</v>
      </c>
      <c r="F10" s="512">
        <v>0</v>
      </c>
      <c r="G10" s="595">
        <f>SUM(G11:G13)</f>
        <v>26510</v>
      </c>
      <c r="H10" s="622">
        <f>SUM(H11:H13)</f>
        <v>10500</v>
      </c>
      <c r="I10" s="513">
        <f>SUM(I11:I13)</f>
        <v>10500</v>
      </c>
    </row>
    <row r="11" spans="1:9">
      <c r="A11" s="326"/>
      <c r="B11" s="26" t="s">
        <v>28</v>
      </c>
      <c r="C11" s="27">
        <v>637005</v>
      </c>
      <c r="D11" s="28" t="s">
        <v>498</v>
      </c>
      <c r="E11" s="252">
        <v>10000</v>
      </c>
      <c r="F11" s="272"/>
      <c r="G11" s="61">
        <v>10000</v>
      </c>
      <c r="H11" s="643">
        <v>10000</v>
      </c>
      <c r="I11" s="594">
        <v>10000</v>
      </c>
    </row>
    <row r="12" spans="1:9">
      <c r="A12" s="326"/>
      <c r="B12" s="26" t="s">
        <v>28</v>
      </c>
      <c r="C12" s="27">
        <v>637005</v>
      </c>
      <c r="D12" s="28" t="s">
        <v>499</v>
      </c>
      <c r="E12" s="252">
        <v>500</v>
      </c>
      <c r="F12" s="272"/>
      <c r="G12" s="61">
        <v>500</v>
      </c>
      <c r="H12" s="643">
        <v>500</v>
      </c>
      <c r="I12" s="594">
        <v>500</v>
      </c>
    </row>
    <row r="13" spans="1:9" ht="29.45" customHeight="1">
      <c r="A13" s="326"/>
      <c r="B13" s="26" t="s">
        <v>28</v>
      </c>
      <c r="C13" s="27">
        <v>637005</v>
      </c>
      <c r="D13" s="131" t="s">
        <v>500</v>
      </c>
      <c r="E13" s="252">
        <v>16010</v>
      </c>
      <c r="F13" s="272"/>
      <c r="G13" s="61">
        <v>16010</v>
      </c>
      <c r="H13" s="643">
        <v>0</v>
      </c>
      <c r="I13" s="594">
        <v>0</v>
      </c>
    </row>
    <row r="14" spans="1:9" ht="22.9" customHeight="1">
      <c r="A14" s="327" t="s">
        <v>501</v>
      </c>
      <c r="B14" s="1062" t="s">
        <v>502</v>
      </c>
      <c r="C14" s="1078"/>
      <c r="D14" s="1078"/>
      <c r="E14" s="249">
        <v>0</v>
      </c>
      <c r="F14" s="273">
        <v>0</v>
      </c>
      <c r="G14" s="23">
        <v>0</v>
      </c>
      <c r="H14" s="644">
        <v>0</v>
      </c>
      <c r="I14" s="481">
        <v>0</v>
      </c>
    </row>
    <row r="15" spans="1:9" ht="13.15" customHeight="1">
      <c r="A15" s="329"/>
      <c r="B15" s="166"/>
      <c r="C15" s="202"/>
      <c r="D15" s="169"/>
      <c r="E15" s="252"/>
      <c r="F15" s="274"/>
      <c r="G15" s="41"/>
      <c r="H15" s="645"/>
      <c r="I15" s="474"/>
    </row>
    <row r="16" spans="1:9">
      <c r="A16" s="325" t="s">
        <v>503</v>
      </c>
      <c r="B16" s="1062" t="s">
        <v>504</v>
      </c>
      <c r="C16" s="1078"/>
      <c r="D16" s="1078"/>
      <c r="E16" s="249">
        <f>SUM(E17:E39)</f>
        <v>107366</v>
      </c>
      <c r="F16" s="261">
        <f>SUM(F17:F39)</f>
        <v>131000</v>
      </c>
      <c r="G16" s="23">
        <f>SUM(G17:G39)</f>
        <v>238366</v>
      </c>
      <c r="H16" s="644">
        <f>SUM(H17:H39)</f>
        <v>73916</v>
      </c>
      <c r="I16" s="481">
        <f>SUM(I17:I39)</f>
        <v>73916</v>
      </c>
    </row>
    <row r="17" spans="1:9" ht="30" customHeight="1">
      <c r="A17" s="326"/>
      <c r="B17" s="39" t="s">
        <v>28</v>
      </c>
      <c r="C17" s="27" t="s">
        <v>13</v>
      </c>
      <c r="D17" s="40" t="s">
        <v>590</v>
      </c>
      <c r="E17" s="252">
        <v>32673</v>
      </c>
      <c r="F17" s="265"/>
      <c r="G17" s="41">
        <f>SUM(E17)</f>
        <v>32673</v>
      </c>
      <c r="H17" s="645">
        <v>32673</v>
      </c>
      <c r="I17" s="474">
        <v>32673</v>
      </c>
    </row>
    <row r="18" spans="1:9" ht="16.899999999999999" customHeight="1">
      <c r="A18" s="326"/>
      <c r="B18" s="39" t="s">
        <v>28</v>
      </c>
      <c r="C18" s="27">
        <v>614</v>
      </c>
      <c r="D18" s="40" t="s">
        <v>626</v>
      </c>
      <c r="E18" s="252">
        <v>200</v>
      </c>
      <c r="F18" s="265"/>
      <c r="G18" s="41">
        <f>SUM(E18)</f>
        <v>200</v>
      </c>
      <c r="H18" s="645">
        <v>0</v>
      </c>
      <c r="I18" s="474">
        <v>0</v>
      </c>
    </row>
    <row r="19" spans="1:9">
      <c r="A19" s="326"/>
      <c r="B19" s="39" t="s">
        <v>28</v>
      </c>
      <c r="C19" s="27">
        <v>637016</v>
      </c>
      <c r="D19" s="42" t="s">
        <v>16</v>
      </c>
      <c r="E19" s="252">
        <v>236</v>
      </c>
      <c r="F19" s="265"/>
      <c r="G19" s="41">
        <v>236</v>
      </c>
      <c r="H19" s="645">
        <v>236</v>
      </c>
      <c r="I19" s="474">
        <v>236</v>
      </c>
    </row>
    <row r="20" spans="1:9">
      <c r="A20" s="326"/>
      <c r="B20" s="39" t="s">
        <v>28</v>
      </c>
      <c r="C20" s="27">
        <v>637014</v>
      </c>
      <c r="D20" s="42" t="s">
        <v>431</v>
      </c>
      <c r="E20" s="252">
        <v>1830</v>
      </c>
      <c r="F20" s="265"/>
      <c r="G20" s="41">
        <v>1830</v>
      </c>
      <c r="H20" s="645">
        <v>1830</v>
      </c>
      <c r="I20" s="474">
        <v>1830</v>
      </c>
    </row>
    <row r="21" spans="1:9">
      <c r="A21" s="330"/>
      <c r="B21" s="26" t="s">
        <v>28</v>
      </c>
      <c r="C21" s="50">
        <v>633001</v>
      </c>
      <c r="D21" s="51" t="s">
        <v>505</v>
      </c>
      <c r="E21" s="252">
        <v>1100</v>
      </c>
      <c r="F21" s="266"/>
      <c r="G21" s="41">
        <f>SUM(E21)</f>
        <v>1100</v>
      </c>
      <c r="H21" s="645">
        <v>1000</v>
      </c>
      <c r="I21" s="474">
        <v>1000</v>
      </c>
    </row>
    <row r="22" spans="1:9" ht="28.15" customHeight="1">
      <c r="A22" s="330"/>
      <c r="B22" s="26" t="s">
        <v>28</v>
      </c>
      <c r="C22" s="50">
        <v>633004</v>
      </c>
      <c r="D22" s="32" t="s">
        <v>22</v>
      </c>
      <c r="E22" s="252">
        <v>700</v>
      </c>
      <c r="F22" s="266"/>
      <c r="G22" s="41">
        <f>SUM(E22)</f>
        <v>700</v>
      </c>
      <c r="H22" s="645">
        <v>700</v>
      </c>
      <c r="I22" s="474">
        <v>700</v>
      </c>
    </row>
    <row r="23" spans="1:9">
      <c r="A23" s="326"/>
      <c r="B23" s="39" t="s">
        <v>28</v>
      </c>
      <c r="C23" s="27">
        <v>633006</v>
      </c>
      <c r="D23" s="42" t="s">
        <v>506</v>
      </c>
      <c r="E23" s="252">
        <v>1100</v>
      </c>
      <c r="F23" s="265"/>
      <c r="G23" s="41">
        <f>SUM(E23)</f>
        <v>1100</v>
      </c>
      <c r="H23" s="645">
        <v>1100</v>
      </c>
      <c r="I23" s="474">
        <v>1100</v>
      </c>
    </row>
    <row r="24" spans="1:9">
      <c r="A24" s="326"/>
      <c r="B24" s="39" t="s">
        <v>28</v>
      </c>
      <c r="C24" s="27">
        <v>633006</v>
      </c>
      <c r="D24" s="42" t="s">
        <v>507</v>
      </c>
      <c r="E24" s="252">
        <v>300</v>
      </c>
      <c r="F24" s="265"/>
      <c r="G24" s="41">
        <f>SUM(E24)</f>
        <v>300</v>
      </c>
      <c r="H24" s="645">
        <v>0</v>
      </c>
      <c r="I24" s="474">
        <v>0</v>
      </c>
    </row>
    <row r="25" spans="1:9" ht="26.45" customHeight="1">
      <c r="A25" s="326"/>
      <c r="B25" s="39" t="s">
        <v>28</v>
      </c>
      <c r="C25" s="27">
        <v>633010</v>
      </c>
      <c r="D25" s="40" t="s">
        <v>23</v>
      </c>
      <c r="E25" s="252">
        <v>70</v>
      </c>
      <c r="F25" s="265"/>
      <c r="G25" s="41">
        <v>70</v>
      </c>
      <c r="H25" s="645">
        <v>70</v>
      </c>
      <c r="I25" s="474">
        <v>70</v>
      </c>
    </row>
    <row r="26" spans="1:9" ht="15.6" customHeight="1">
      <c r="A26" s="331"/>
      <c r="B26" s="181" t="s">
        <v>28</v>
      </c>
      <c r="C26" s="187">
        <v>635006</v>
      </c>
      <c r="D26" s="191" t="s">
        <v>508</v>
      </c>
      <c r="E26" s="252">
        <v>30000</v>
      </c>
      <c r="F26" s="264"/>
      <c r="G26" s="41">
        <v>30000</v>
      </c>
      <c r="H26" s="645">
        <v>10000</v>
      </c>
      <c r="I26" s="474">
        <v>10000</v>
      </c>
    </row>
    <row r="27" spans="1:9" ht="27.75" customHeight="1">
      <c r="A27" s="331"/>
      <c r="B27" s="181" t="s">
        <v>28</v>
      </c>
      <c r="C27" s="187">
        <v>635006</v>
      </c>
      <c r="D27" s="191" t="s">
        <v>509</v>
      </c>
      <c r="E27" s="252">
        <v>4000</v>
      </c>
      <c r="F27" s="264"/>
      <c r="G27" s="41">
        <v>4000</v>
      </c>
      <c r="H27" s="645">
        <v>1000</v>
      </c>
      <c r="I27" s="474">
        <v>1000</v>
      </c>
    </row>
    <row r="28" spans="1:9">
      <c r="A28" s="331"/>
      <c r="B28" s="181" t="s">
        <v>28</v>
      </c>
      <c r="C28" s="187">
        <v>636002</v>
      </c>
      <c r="D28" s="203" t="s">
        <v>510</v>
      </c>
      <c r="E28" s="252">
        <v>48</v>
      </c>
      <c r="F28" s="264"/>
      <c r="G28" s="41">
        <v>48</v>
      </c>
      <c r="H28" s="645">
        <v>48</v>
      </c>
      <c r="I28" s="474">
        <v>48</v>
      </c>
    </row>
    <row r="29" spans="1:9">
      <c r="A29" s="326"/>
      <c r="B29" s="26" t="s">
        <v>28</v>
      </c>
      <c r="C29" s="27">
        <v>637004</v>
      </c>
      <c r="D29" s="42" t="s">
        <v>511</v>
      </c>
      <c r="E29" s="251">
        <v>11350</v>
      </c>
      <c r="F29" s="265"/>
      <c r="G29" s="29">
        <f>SUM(E29)</f>
        <v>11350</v>
      </c>
      <c r="H29" s="645">
        <v>5000</v>
      </c>
      <c r="I29" s="474">
        <v>5000</v>
      </c>
    </row>
    <row r="30" spans="1:9">
      <c r="A30" s="326"/>
      <c r="B30" s="26" t="s">
        <v>28</v>
      </c>
      <c r="C30" s="27">
        <v>637004</v>
      </c>
      <c r="D30" s="42" t="s">
        <v>512</v>
      </c>
      <c r="E30" s="251">
        <v>500</v>
      </c>
      <c r="F30" s="265"/>
      <c r="G30" s="29">
        <v>500</v>
      </c>
      <c r="H30" s="645">
        <v>500</v>
      </c>
      <c r="I30" s="474">
        <v>500</v>
      </c>
    </row>
    <row r="31" spans="1:9" s="204" customFormat="1" ht="30.6" customHeight="1">
      <c r="A31" s="331"/>
      <c r="B31" s="181" t="s">
        <v>28</v>
      </c>
      <c r="C31" s="187">
        <v>637004</v>
      </c>
      <c r="D31" s="191" t="s">
        <v>678</v>
      </c>
      <c r="E31" s="252">
        <v>5500</v>
      </c>
      <c r="F31" s="264"/>
      <c r="G31" s="41">
        <f>SUM(E31)</f>
        <v>5500</v>
      </c>
      <c r="H31" s="646">
        <v>0</v>
      </c>
      <c r="I31" s="475">
        <v>0</v>
      </c>
    </row>
    <row r="32" spans="1:9" ht="28.5" customHeight="1">
      <c r="A32" s="326"/>
      <c r="B32" s="26" t="s">
        <v>28</v>
      </c>
      <c r="C32" s="27">
        <v>637005</v>
      </c>
      <c r="D32" s="40" t="s">
        <v>513</v>
      </c>
      <c r="E32" s="251">
        <v>1659</v>
      </c>
      <c r="F32" s="265"/>
      <c r="G32" s="29">
        <v>1659</v>
      </c>
      <c r="H32" s="645">
        <v>1659</v>
      </c>
      <c r="I32" s="474">
        <v>1659</v>
      </c>
    </row>
    <row r="33" spans="1:9">
      <c r="A33" s="326"/>
      <c r="B33" s="26" t="s">
        <v>28</v>
      </c>
      <c r="C33" s="27">
        <v>637015</v>
      </c>
      <c r="D33" s="42" t="s">
        <v>514</v>
      </c>
      <c r="E33" s="251">
        <v>15000</v>
      </c>
      <c r="F33" s="265"/>
      <c r="G33" s="29">
        <f>SUM(E33)</f>
        <v>15000</v>
      </c>
      <c r="H33" s="645">
        <v>15000</v>
      </c>
      <c r="I33" s="474">
        <v>15000</v>
      </c>
    </row>
    <row r="34" spans="1:9">
      <c r="A34" s="332"/>
      <c r="B34" s="26" t="s">
        <v>28</v>
      </c>
      <c r="C34" s="26" t="s">
        <v>449</v>
      </c>
      <c r="D34" s="42" t="s">
        <v>450</v>
      </c>
      <c r="E34" s="242">
        <v>1100</v>
      </c>
      <c r="F34" s="234"/>
      <c r="G34" s="639">
        <v>1100</v>
      </c>
      <c r="H34" s="645">
        <v>1100</v>
      </c>
      <c r="I34" s="474">
        <v>1100</v>
      </c>
    </row>
    <row r="35" spans="1:9" ht="17.45" customHeight="1">
      <c r="A35" s="326"/>
      <c r="B35" s="26" t="s">
        <v>28</v>
      </c>
      <c r="C35" s="27">
        <v>642015</v>
      </c>
      <c r="D35" s="40" t="s">
        <v>17</v>
      </c>
      <c r="E35" s="251">
        <v>0</v>
      </c>
      <c r="F35" s="265"/>
      <c r="G35" s="29">
        <v>0</v>
      </c>
      <c r="H35" s="645">
        <v>0</v>
      </c>
      <c r="I35" s="474">
        <v>0</v>
      </c>
    </row>
    <row r="36" spans="1:9">
      <c r="A36" s="326"/>
      <c r="B36" s="26" t="s">
        <v>28</v>
      </c>
      <c r="C36" s="27">
        <v>713001</v>
      </c>
      <c r="D36" s="42" t="s">
        <v>515</v>
      </c>
      <c r="E36" s="251">
        <v>0</v>
      </c>
      <c r="F36" s="264">
        <v>2000</v>
      </c>
      <c r="G36" s="29">
        <v>2000</v>
      </c>
      <c r="H36" s="647">
        <v>2000</v>
      </c>
      <c r="I36" s="482">
        <v>2000</v>
      </c>
    </row>
    <row r="37" spans="1:9" ht="56.25" customHeight="1">
      <c r="A37" s="326"/>
      <c r="B37" s="26" t="s">
        <v>516</v>
      </c>
      <c r="C37" s="27">
        <v>717002</v>
      </c>
      <c r="D37" s="40" t="s">
        <v>627</v>
      </c>
      <c r="E37" s="251">
        <v>0</v>
      </c>
      <c r="F37" s="264">
        <v>120000</v>
      </c>
      <c r="G37" s="29">
        <f>SUM(F37)</f>
        <v>120000</v>
      </c>
      <c r="H37" s="645">
        <v>0</v>
      </c>
      <c r="I37" s="474">
        <v>0</v>
      </c>
    </row>
    <row r="38" spans="1:9" ht="27.75" customHeight="1">
      <c r="A38" s="326"/>
      <c r="B38" s="26" t="s">
        <v>516</v>
      </c>
      <c r="C38" s="305">
        <v>717002</v>
      </c>
      <c r="D38" s="40" t="s">
        <v>517</v>
      </c>
      <c r="E38" s="251">
        <v>0</v>
      </c>
      <c r="F38" s="264">
        <v>0</v>
      </c>
      <c r="G38" s="640">
        <v>0</v>
      </c>
      <c r="H38" s="645">
        <v>0</v>
      </c>
      <c r="I38" s="474">
        <v>0</v>
      </c>
    </row>
    <row r="39" spans="1:9" ht="48" customHeight="1">
      <c r="A39" s="326"/>
      <c r="B39" s="26" t="s">
        <v>43</v>
      </c>
      <c r="C39" s="27">
        <v>717001</v>
      </c>
      <c r="D39" s="40" t="s">
        <v>518</v>
      </c>
      <c r="E39" s="251">
        <v>0</v>
      </c>
      <c r="F39" s="265">
        <v>9000</v>
      </c>
      <c r="G39" s="582">
        <f>SUM(F39)</f>
        <v>9000</v>
      </c>
      <c r="H39" s="645">
        <v>0</v>
      </c>
      <c r="I39" s="474">
        <v>0</v>
      </c>
    </row>
    <row r="40" spans="1:9">
      <c r="A40" s="325" t="s">
        <v>519</v>
      </c>
      <c r="B40" s="1062" t="s">
        <v>520</v>
      </c>
      <c r="C40" s="1078"/>
      <c r="D40" s="1078"/>
      <c r="E40" s="249">
        <v>2000</v>
      </c>
      <c r="F40" s="261">
        <v>0</v>
      </c>
      <c r="G40" s="596">
        <f>SUM(G41)</f>
        <v>2000</v>
      </c>
      <c r="H40" s="644">
        <f>SUM(H41)</f>
        <v>2000</v>
      </c>
      <c r="I40" s="481">
        <f>SUM(I41)</f>
        <v>2000</v>
      </c>
    </row>
    <row r="41" spans="1:9" ht="28.9" customHeight="1">
      <c r="A41" s="326"/>
      <c r="B41" s="26" t="s">
        <v>28</v>
      </c>
      <c r="C41" s="27">
        <v>637001</v>
      </c>
      <c r="D41" s="40" t="s">
        <v>448</v>
      </c>
      <c r="E41" s="251">
        <v>2000</v>
      </c>
      <c r="F41" s="265">
        <v>0</v>
      </c>
      <c r="G41" s="582">
        <v>2000</v>
      </c>
      <c r="H41" s="645">
        <v>2000</v>
      </c>
      <c r="I41" s="474">
        <v>2000</v>
      </c>
    </row>
    <row r="42" spans="1:9">
      <c r="A42" s="325" t="s">
        <v>521</v>
      </c>
      <c r="B42" s="1076" t="s">
        <v>522</v>
      </c>
      <c r="C42" s="1077"/>
      <c r="D42" s="1077"/>
      <c r="E42" s="249">
        <f>SUM(E43:E54)</f>
        <v>20399</v>
      </c>
      <c r="F42" s="261">
        <f>SUM(F43:F54)</f>
        <v>26000</v>
      </c>
      <c r="G42" s="596">
        <f>SUM(G43:G54)</f>
        <v>46399</v>
      </c>
      <c r="H42" s="644">
        <f>SUM(H43:H54)</f>
        <v>18641</v>
      </c>
      <c r="I42" s="481">
        <f>SUM(I43:I54)</f>
        <v>18651</v>
      </c>
    </row>
    <row r="43" spans="1:9" ht="29.45" customHeight="1">
      <c r="A43" s="326"/>
      <c r="B43" s="39" t="s">
        <v>28</v>
      </c>
      <c r="C43" s="27" t="s">
        <v>13</v>
      </c>
      <c r="D43" s="40" t="s">
        <v>592</v>
      </c>
      <c r="E43" s="251">
        <v>6530</v>
      </c>
      <c r="F43" s="265"/>
      <c r="G43" s="29">
        <f>SUM(E43)</f>
        <v>6530</v>
      </c>
      <c r="H43" s="645">
        <v>6530</v>
      </c>
      <c r="I43" s="474">
        <v>6530</v>
      </c>
    </row>
    <row r="44" spans="1:9">
      <c r="A44" s="326"/>
      <c r="B44" s="39" t="s">
        <v>28</v>
      </c>
      <c r="C44" s="27">
        <v>637016</v>
      </c>
      <c r="D44" s="42" t="s">
        <v>16</v>
      </c>
      <c r="E44" s="251">
        <v>48</v>
      </c>
      <c r="F44" s="265"/>
      <c r="G44" s="29">
        <v>48</v>
      </c>
      <c r="H44" s="645">
        <v>49</v>
      </c>
      <c r="I44" s="474">
        <v>49</v>
      </c>
    </row>
    <row r="45" spans="1:9">
      <c r="A45" s="326"/>
      <c r="B45" s="39" t="s">
        <v>28</v>
      </c>
      <c r="C45" s="27">
        <v>637014</v>
      </c>
      <c r="D45" s="42" t="s">
        <v>431</v>
      </c>
      <c r="E45" s="251">
        <v>262</v>
      </c>
      <c r="F45" s="265"/>
      <c r="G45" s="29">
        <v>262</v>
      </c>
      <c r="H45" s="645">
        <v>262</v>
      </c>
      <c r="I45" s="474">
        <v>262</v>
      </c>
    </row>
    <row r="46" spans="1:9" ht="28.15" customHeight="1">
      <c r="A46" s="326"/>
      <c r="B46" s="39" t="s">
        <v>28</v>
      </c>
      <c r="C46" s="27">
        <v>631001</v>
      </c>
      <c r="D46" s="40" t="s">
        <v>426</v>
      </c>
      <c r="E46" s="251">
        <v>300</v>
      </c>
      <c r="F46" s="265"/>
      <c r="G46" s="29">
        <v>300</v>
      </c>
      <c r="H46" s="645">
        <v>300</v>
      </c>
      <c r="I46" s="473">
        <v>310</v>
      </c>
    </row>
    <row r="47" spans="1:9" ht="30" customHeight="1">
      <c r="A47" s="326"/>
      <c r="B47" s="26" t="s">
        <v>28</v>
      </c>
      <c r="C47" s="46" t="s">
        <v>654</v>
      </c>
      <c r="D47" s="40" t="s">
        <v>655</v>
      </c>
      <c r="E47" s="251">
        <v>2000</v>
      </c>
      <c r="F47" s="265"/>
      <c r="G47" s="29">
        <f>SUM(E47)</f>
        <v>2000</v>
      </c>
      <c r="H47" s="645">
        <v>1500</v>
      </c>
      <c r="I47" s="473">
        <v>1500</v>
      </c>
    </row>
    <row r="48" spans="1:9" ht="27" customHeight="1">
      <c r="A48" s="326"/>
      <c r="B48" s="26" t="s">
        <v>28</v>
      </c>
      <c r="C48" s="27">
        <v>633006</v>
      </c>
      <c r="D48" s="40" t="s">
        <v>523</v>
      </c>
      <c r="E48" s="251">
        <v>4000</v>
      </c>
      <c r="F48" s="265"/>
      <c r="G48" s="29">
        <v>4000</v>
      </c>
      <c r="H48" s="645">
        <v>4000</v>
      </c>
      <c r="I48" s="473">
        <v>4000</v>
      </c>
    </row>
    <row r="49" spans="1:9" ht="29.45" customHeight="1">
      <c r="A49" s="326"/>
      <c r="B49" s="26" t="s">
        <v>28</v>
      </c>
      <c r="C49" s="27">
        <v>635002</v>
      </c>
      <c r="D49" s="40" t="s">
        <v>524</v>
      </c>
      <c r="E49" s="251">
        <v>4000</v>
      </c>
      <c r="F49" s="265"/>
      <c r="G49" s="29">
        <v>4000</v>
      </c>
      <c r="H49" s="645">
        <v>4000</v>
      </c>
      <c r="I49" s="473">
        <v>4000</v>
      </c>
    </row>
    <row r="50" spans="1:9" ht="28.9" customHeight="1">
      <c r="A50" s="326"/>
      <c r="B50" s="26" t="s">
        <v>28</v>
      </c>
      <c r="C50" s="27">
        <v>635002</v>
      </c>
      <c r="D50" s="40" t="s">
        <v>525</v>
      </c>
      <c r="E50" s="251">
        <v>1510</v>
      </c>
      <c r="F50" s="265"/>
      <c r="G50" s="29">
        <v>1510</v>
      </c>
      <c r="H50" s="645">
        <v>1500</v>
      </c>
      <c r="I50" s="473">
        <v>1500</v>
      </c>
    </row>
    <row r="51" spans="1:9" ht="28.15" customHeight="1">
      <c r="A51" s="326"/>
      <c r="B51" s="26" t="s">
        <v>28</v>
      </c>
      <c r="C51" s="27">
        <v>636002</v>
      </c>
      <c r="D51" s="40" t="s">
        <v>526</v>
      </c>
      <c r="E51" s="251">
        <v>1749</v>
      </c>
      <c r="F51" s="265"/>
      <c r="G51" s="29">
        <f>SUM(E51)</f>
        <v>1749</v>
      </c>
      <c r="H51" s="645">
        <v>0</v>
      </c>
      <c r="I51" s="473">
        <v>0</v>
      </c>
    </row>
    <row r="52" spans="1:9" ht="18" customHeight="1">
      <c r="A52" s="326"/>
      <c r="B52" s="26" t="s">
        <v>43</v>
      </c>
      <c r="C52" s="27">
        <v>642015</v>
      </c>
      <c r="D52" s="40" t="s">
        <v>17</v>
      </c>
      <c r="E52" s="251">
        <v>0</v>
      </c>
      <c r="F52" s="265"/>
      <c r="G52" s="29">
        <v>0</v>
      </c>
      <c r="H52" s="645">
        <v>0</v>
      </c>
      <c r="I52" s="474">
        <v>0</v>
      </c>
    </row>
    <row r="53" spans="1:9" ht="43.5" customHeight="1">
      <c r="A53" s="326"/>
      <c r="B53" s="26" t="s">
        <v>28</v>
      </c>
      <c r="C53" s="27">
        <v>713002</v>
      </c>
      <c r="D53" s="40" t="s">
        <v>656</v>
      </c>
      <c r="E53" s="251"/>
      <c r="F53" s="265">
        <v>16000</v>
      </c>
      <c r="G53" s="582">
        <v>16000</v>
      </c>
      <c r="H53" s="647">
        <v>500</v>
      </c>
      <c r="I53" s="482">
        <v>500</v>
      </c>
    </row>
    <row r="54" spans="1:9" ht="40.15" customHeight="1">
      <c r="A54" s="331"/>
      <c r="B54" s="181" t="s">
        <v>28</v>
      </c>
      <c r="C54" s="187">
        <v>717001</v>
      </c>
      <c r="D54" s="169" t="s">
        <v>527</v>
      </c>
      <c r="E54" s="252"/>
      <c r="F54" s="264">
        <v>10000</v>
      </c>
      <c r="G54" s="640">
        <f>SUM(F54)</f>
        <v>10000</v>
      </c>
      <c r="H54" s="645">
        <v>0</v>
      </c>
      <c r="I54" s="474">
        <v>0</v>
      </c>
    </row>
    <row r="55" spans="1:9">
      <c r="A55" s="325" t="s">
        <v>528</v>
      </c>
      <c r="B55" s="1076" t="s">
        <v>529</v>
      </c>
      <c r="C55" s="1077"/>
      <c r="D55" s="1077"/>
      <c r="E55" s="249">
        <f>SUM(E56:E68)</f>
        <v>33156</v>
      </c>
      <c r="F55" s="261">
        <v>0</v>
      </c>
      <c r="G55" s="23">
        <f>SUM(G56:G68)</f>
        <v>33156</v>
      </c>
      <c r="H55" s="644">
        <f>SUM(H56:H68)</f>
        <v>29501</v>
      </c>
      <c r="I55" s="481">
        <f>SUM(I56:I68)</f>
        <v>29515</v>
      </c>
    </row>
    <row r="56" spans="1:9" ht="27.75" customHeight="1">
      <c r="A56" s="326"/>
      <c r="B56" s="39" t="s">
        <v>28</v>
      </c>
      <c r="C56" s="27" t="s">
        <v>13</v>
      </c>
      <c r="D56" s="40" t="s">
        <v>590</v>
      </c>
      <c r="E56" s="251">
        <v>6530</v>
      </c>
      <c r="F56" s="265"/>
      <c r="G56" s="29">
        <v>6530</v>
      </c>
      <c r="H56" s="645">
        <v>6530</v>
      </c>
      <c r="I56" s="474">
        <v>6530</v>
      </c>
    </row>
    <row r="57" spans="1:9">
      <c r="A57" s="326"/>
      <c r="B57" s="39" t="s">
        <v>28</v>
      </c>
      <c r="C57" s="27">
        <v>637016</v>
      </c>
      <c r="D57" s="42" t="s">
        <v>16</v>
      </c>
      <c r="E57" s="251">
        <v>48</v>
      </c>
      <c r="F57" s="265"/>
      <c r="G57" s="29">
        <v>48</v>
      </c>
      <c r="H57" s="645">
        <v>48</v>
      </c>
      <c r="I57" s="474">
        <v>48</v>
      </c>
    </row>
    <row r="58" spans="1:9" ht="25.15" customHeight="1">
      <c r="A58" s="326"/>
      <c r="B58" s="39" t="s">
        <v>28</v>
      </c>
      <c r="C58" s="43" t="s">
        <v>644</v>
      </c>
      <c r="D58" s="40" t="s">
        <v>645</v>
      </c>
      <c r="E58" s="251">
        <v>2000</v>
      </c>
      <c r="F58" s="265"/>
      <c r="G58" s="29">
        <f>SUM(E58)</f>
        <v>2000</v>
      </c>
      <c r="H58" s="645">
        <v>0</v>
      </c>
      <c r="I58" s="474">
        <v>0</v>
      </c>
    </row>
    <row r="59" spans="1:9">
      <c r="A59" s="326"/>
      <c r="B59" s="39" t="s">
        <v>28</v>
      </c>
      <c r="C59" s="27">
        <v>637014</v>
      </c>
      <c r="D59" s="42" t="s">
        <v>431</v>
      </c>
      <c r="E59" s="251">
        <v>261</v>
      </c>
      <c r="F59" s="265"/>
      <c r="G59" s="29">
        <v>261</v>
      </c>
      <c r="H59" s="645">
        <v>261</v>
      </c>
      <c r="I59" s="474">
        <v>261</v>
      </c>
    </row>
    <row r="60" spans="1:9" ht="28.9" customHeight="1">
      <c r="A60" s="326"/>
      <c r="B60" s="39" t="s">
        <v>28</v>
      </c>
      <c r="C60" s="27">
        <v>634006</v>
      </c>
      <c r="D60" s="40" t="s">
        <v>23</v>
      </c>
      <c r="E60" s="251">
        <v>100</v>
      </c>
      <c r="F60" s="265"/>
      <c r="G60" s="29">
        <v>100</v>
      </c>
      <c r="H60" s="645">
        <v>100</v>
      </c>
      <c r="I60" s="474">
        <v>100</v>
      </c>
    </row>
    <row r="61" spans="1:9" ht="30" customHeight="1">
      <c r="A61" s="330"/>
      <c r="B61" s="26" t="s">
        <v>28</v>
      </c>
      <c r="C61" s="50">
        <v>634001</v>
      </c>
      <c r="D61" s="32" t="s">
        <v>530</v>
      </c>
      <c r="E61" s="251">
        <v>6100</v>
      </c>
      <c r="F61" s="266"/>
      <c r="G61" s="29">
        <v>6100</v>
      </c>
      <c r="H61" s="645">
        <v>6100</v>
      </c>
      <c r="I61" s="474">
        <v>6100</v>
      </c>
    </row>
    <row r="62" spans="1:9" ht="27" customHeight="1">
      <c r="A62" s="333"/>
      <c r="B62" s="181" t="s">
        <v>28</v>
      </c>
      <c r="C62" s="187">
        <v>634002</v>
      </c>
      <c r="D62" s="238" t="s">
        <v>611</v>
      </c>
      <c r="E62" s="252">
        <v>800</v>
      </c>
      <c r="F62" s="275"/>
      <c r="G62" s="41">
        <f>SUM(E62)</f>
        <v>800</v>
      </c>
      <c r="H62" s="645">
        <v>0</v>
      </c>
      <c r="I62" s="474">
        <v>0</v>
      </c>
    </row>
    <row r="63" spans="1:9" ht="28.15" customHeight="1">
      <c r="A63" s="330"/>
      <c r="B63" s="26" t="s">
        <v>28</v>
      </c>
      <c r="C63" s="50">
        <v>634002</v>
      </c>
      <c r="D63" s="32" t="s">
        <v>531</v>
      </c>
      <c r="E63" s="252">
        <v>3000</v>
      </c>
      <c r="F63" s="266"/>
      <c r="G63" s="41">
        <v>3000</v>
      </c>
      <c r="H63" s="645">
        <v>3000</v>
      </c>
      <c r="I63" s="474">
        <v>3000</v>
      </c>
    </row>
    <row r="64" spans="1:9" ht="27.75" customHeight="1">
      <c r="A64" s="330"/>
      <c r="B64" s="26" t="s">
        <v>28</v>
      </c>
      <c r="C64" s="27">
        <v>634003</v>
      </c>
      <c r="D64" s="32" t="s">
        <v>532</v>
      </c>
      <c r="E64" s="252">
        <v>4500</v>
      </c>
      <c r="F64" s="266"/>
      <c r="G64" s="41">
        <v>4500</v>
      </c>
      <c r="H64" s="645">
        <v>4500</v>
      </c>
      <c r="I64" s="474">
        <v>4500</v>
      </c>
    </row>
    <row r="65" spans="1:9">
      <c r="A65" s="334"/>
      <c r="B65" s="26" t="s">
        <v>28</v>
      </c>
      <c r="C65" s="27">
        <v>634003</v>
      </c>
      <c r="D65" s="51" t="s">
        <v>533</v>
      </c>
      <c r="E65" s="252">
        <v>4100</v>
      </c>
      <c r="F65" s="266"/>
      <c r="G65" s="41">
        <v>4100</v>
      </c>
      <c r="H65" s="645">
        <v>4100</v>
      </c>
      <c r="I65" s="474">
        <v>4100</v>
      </c>
    </row>
    <row r="66" spans="1:9">
      <c r="A66" s="335"/>
      <c r="B66" s="188" t="s">
        <v>28</v>
      </c>
      <c r="C66" s="56">
        <v>634005</v>
      </c>
      <c r="D66" s="55" t="s">
        <v>534</v>
      </c>
      <c r="E66" s="269">
        <v>300</v>
      </c>
      <c r="F66" s="276"/>
      <c r="G66" s="86">
        <v>300</v>
      </c>
      <c r="H66" s="645">
        <v>300</v>
      </c>
      <c r="I66" s="474">
        <v>300</v>
      </c>
    </row>
    <row r="67" spans="1:9">
      <c r="A67" s="334"/>
      <c r="B67" s="189" t="s">
        <v>28</v>
      </c>
      <c r="C67" s="27">
        <v>637012</v>
      </c>
      <c r="D67" s="51" t="s">
        <v>535</v>
      </c>
      <c r="E67" s="252">
        <v>4517</v>
      </c>
      <c r="F67" s="276"/>
      <c r="G67" s="41">
        <v>4517</v>
      </c>
      <c r="H67" s="645">
        <v>3886</v>
      </c>
      <c r="I67" s="474">
        <v>3900</v>
      </c>
    </row>
    <row r="68" spans="1:9" ht="39">
      <c r="A68" s="334"/>
      <c r="B68" s="189" t="s">
        <v>28</v>
      </c>
      <c r="C68" s="43" t="s">
        <v>620</v>
      </c>
      <c r="D68" s="32" t="s">
        <v>679</v>
      </c>
      <c r="E68" s="251">
        <v>900</v>
      </c>
      <c r="F68" s="266"/>
      <c r="G68" s="29">
        <f>SUM(E68)</f>
        <v>900</v>
      </c>
      <c r="H68" s="645">
        <v>676</v>
      </c>
      <c r="I68" s="474">
        <v>676</v>
      </c>
    </row>
    <row r="69" spans="1:9">
      <c r="A69" s="336" t="s">
        <v>536</v>
      </c>
      <c r="B69" s="1076" t="s">
        <v>20</v>
      </c>
      <c r="C69" s="1077"/>
      <c r="D69" s="1077"/>
      <c r="E69" s="270">
        <v>0</v>
      </c>
      <c r="F69" s="277">
        <f>SUM(F70)</f>
        <v>160435</v>
      </c>
      <c r="G69" s="108">
        <f>SUM(G70)</f>
        <v>160435</v>
      </c>
      <c r="H69" s="644">
        <v>0</v>
      </c>
      <c r="I69" s="481">
        <v>0</v>
      </c>
    </row>
    <row r="70" spans="1:9" ht="16.899999999999999" customHeight="1">
      <c r="A70" s="337" t="s">
        <v>536</v>
      </c>
      <c r="B70" s="35"/>
      <c r="C70" s="36"/>
      <c r="D70" s="45" t="s">
        <v>537</v>
      </c>
      <c r="E70" s="250">
        <v>0</v>
      </c>
      <c r="F70" s="267">
        <f>SUM(F71:F72)</f>
        <v>160435</v>
      </c>
      <c r="G70" s="38">
        <f>SUM(G71:G72)</f>
        <v>160435</v>
      </c>
      <c r="H70" s="627">
        <v>0</v>
      </c>
      <c r="I70" s="477">
        <v>0</v>
      </c>
    </row>
    <row r="71" spans="1:9">
      <c r="A71" s="338"/>
      <c r="B71" s="66" t="s">
        <v>28</v>
      </c>
      <c r="C71" s="56">
        <v>713</v>
      </c>
      <c r="D71" s="55" t="s">
        <v>538</v>
      </c>
      <c r="E71" s="271"/>
      <c r="F71" s="278">
        <v>152337</v>
      </c>
      <c r="G71" s="641">
        <v>152337</v>
      </c>
      <c r="H71" s="645">
        <v>0</v>
      </c>
      <c r="I71" s="474">
        <v>0</v>
      </c>
    </row>
    <row r="72" spans="1:9" ht="27" thickBot="1">
      <c r="A72" s="339"/>
      <c r="B72" s="301" t="s">
        <v>28</v>
      </c>
      <c r="C72" s="302">
        <v>713</v>
      </c>
      <c r="D72" s="295" t="s">
        <v>539</v>
      </c>
      <c r="E72" s="303"/>
      <c r="F72" s="304">
        <v>8098</v>
      </c>
      <c r="G72" s="642">
        <v>8098</v>
      </c>
      <c r="H72" s="636">
        <v>0</v>
      </c>
      <c r="I72" s="648">
        <v>0</v>
      </c>
    </row>
    <row r="73" spans="1:9" ht="16.5" thickTop="1" thickBot="1">
      <c r="A73" s="628"/>
      <c r="B73" s="629"/>
      <c r="C73" s="630"/>
      <c r="D73" s="631"/>
      <c r="E73" s="632"/>
      <c r="F73" s="633"/>
      <c r="G73" s="633"/>
      <c r="H73" s="634"/>
      <c r="I73" s="635"/>
    </row>
    <row r="74" spans="1:9" ht="16.5" thickTop="1">
      <c r="A74" s="557"/>
      <c r="B74" s="558"/>
      <c r="C74" s="552"/>
      <c r="D74" s="559" t="s">
        <v>102</v>
      </c>
      <c r="E74" s="560">
        <v>0</v>
      </c>
      <c r="F74" s="561">
        <v>0</v>
      </c>
      <c r="G74" s="624">
        <f t="shared" ref="G74:I75" si="0">SUM(G75)</f>
        <v>9374</v>
      </c>
      <c r="H74" s="964">
        <f>SUM(H75)</f>
        <v>4769</v>
      </c>
      <c r="I74" s="1007">
        <f t="shared" si="0"/>
        <v>4769</v>
      </c>
    </row>
    <row r="75" spans="1:9" ht="21.75" customHeight="1">
      <c r="A75" s="341" t="s">
        <v>528</v>
      </c>
      <c r="B75" s="1073" t="s">
        <v>587</v>
      </c>
      <c r="C75" s="1074"/>
      <c r="D75" s="1075"/>
      <c r="E75" s="312">
        <v>0</v>
      </c>
      <c r="F75" s="111">
        <v>0</v>
      </c>
      <c r="G75" s="625">
        <f t="shared" si="0"/>
        <v>9374</v>
      </c>
      <c r="H75" s="957">
        <f>SUM(H76)</f>
        <v>4769</v>
      </c>
      <c r="I75" s="1008">
        <f t="shared" si="0"/>
        <v>4769</v>
      </c>
    </row>
    <row r="76" spans="1:9" ht="27.6" customHeight="1" thickBot="1">
      <c r="A76" s="342"/>
      <c r="B76" s="343" t="s">
        <v>171</v>
      </c>
      <c r="C76" s="344">
        <v>824</v>
      </c>
      <c r="D76" s="376" t="s">
        <v>689</v>
      </c>
      <c r="E76" s="345">
        <v>0</v>
      </c>
      <c r="F76" s="346">
        <v>0</v>
      </c>
      <c r="G76" s="626">
        <v>9374</v>
      </c>
      <c r="H76" s="976">
        <v>4769</v>
      </c>
      <c r="I76" s="1009">
        <v>4769</v>
      </c>
    </row>
    <row r="77" spans="1:9" ht="15.75" thickTop="1"/>
  </sheetData>
  <mergeCells count="14">
    <mergeCell ref="A3:G3"/>
    <mergeCell ref="E4:F4"/>
    <mergeCell ref="E6:E7"/>
    <mergeCell ref="F6:F7"/>
    <mergeCell ref="G4:G7"/>
    <mergeCell ref="I4:I5"/>
    <mergeCell ref="H4:H5"/>
    <mergeCell ref="B75:D75"/>
    <mergeCell ref="B69:D69"/>
    <mergeCell ref="B14:D14"/>
    <mergeCell ref="B16:D16"/>
    <mergeCell ref="B40:D40"/>
    <mergeCell ref="B42:D42"/>
    <mergeCell ref="B55:D55"/>
  </mergeCells>
  <phoneticPr fontId="63" type="noConversion"/>
  <pageMargins left="0.7" right="0.7" top="0.75" bottom="0.75" header="0.3" footer="0.3"/>
  <pageSetup paperSize="9" scale="89" orientation="landscape" r:id="rId1"/>
  <rowBreaks count="2" manualBreakCount="2">
    <brk id="47" max="8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topLeftCell="F10" workbookViewId="0">
      <selection activeCell="I4" sqref="I4:I5"/>
    </sheetView>
  </sheetViews>
  <sheetFormatPr defaultRowHeight="15"/>
  <cols>
    <col min="1" max="1" width="7.42578125" customWidth="1"/>
    <col min="2" max="2" width="8.42578125" customWidth="1"/>
    <col min="4" max="4" width="27.85546875" customWidth="1"/>
    <col min="5" max="5" width="13.7109375" customWidth="1"/>
    <col min="6" max="6" width="17.5703125" customWidth="1"/>
    <col min="7" max="7" width="21" customWidth="1"/>
    <col min="8" max="8" width="14.7109375" customWidth="1"/>
    <col min="9" max="9" width="14.42578125" customWidth="1"/>
  </cols>
  <sheetData>
    <row r="1" spans="1:9" ht="18.75">
      <c r="A1" s="2" t="s">
        <v>24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.75" thickTop="1" thickBot="1">
      <c r="A3" s="1040" t="s">
        <v>542</v>
      </c>
      <c r="B3" s="1041"/>
      <c r="C3" s="1041"/>
      <c r="D3" s="1041"/>
      <c r="E3" s="1041"/>
      <c r="F3" s="1042"/>
      <c r="G3" s="1092"/>
      <c r="H3" s="416"/>
      <c r="I3" s="1025" t="s">
        <v>731</v>
      </c>
    </row>
    <row r="4" spans="1:9" ht="16.5" thickTop="1">
      <c r="A4" s="321"/>
      <c r="B4" s="7"/>
      <c r="C4" s="8"/>
      <c r="D4" s="235"/>
      <c r="E4" s="1047" t="s">
        <v>571</v>
      </c>
      <c r="F4" s="1093"/>
      <c r="G4" s="1088" t="s">
        <v>723</v>
      </c>
      <c r="H4" s="1038" t="s">
        <v>667</v>
      </c>
      <c r="I4" s="1036" t="s">
        <v>668</v>
      </c>
    </row>
    <row r="5" spans="1:9" ht="27.6" customHeight="1">
      <c r="A5" s="322" t="s">
        <v>1</v>
      </c>
      <c r="B5" s="10" t="s">
        <v>2</v>
      </c>
      <c r="C5" s="11"/>
      <c r="D5" s="236"/>
      <c r="E5" s="392" t="s">
        <v>559</v>
      </c>
      <c r="F5" s="390" t="s">
        <v>566</v>
      </c>
      <c r="G5" s="1089"/>
      <c r="H5" s="1039"/>
      <c r="I5" s="1037"/>
    </row>
    <row r="6" spans="1:9" ht="15" customHeight="1">
      <c r="A6" s="323" t="s">
        <v>5</v>
      </c>
      <c r="B6" s="13" t="s">
        <v>6</v>
      </c>
      <c r="C6" s="8"/>
      <c r="D6" s="14" t="s">
        <v>7</v>
      </c>
      <c r="E6" s="1043" t="s">
        <v>543</v>
      </c>
      <c r="F6" s="1043" t="s">
        <v>619</v>
      </c>
      <c r="G6" s="1090"/>
      <c r="H6" s="317" t="s">
        <v>669</v>
      </c>
      <c r="I6" s="315" t="s">
        <v>564</v>
      </c>
    </row>
    <row r="7" spans="1:9" ht="26.45" customHeight="1">
      <c r="A7" s="323" t="s">
        <v>8</v>
      </c>
      <c r="B7" s="13" t="s">
        <v>9</v>
      </c>
      <c r="C7" s="8"/>
      <c r="D7" s="14"/>
      <c r="E7" s="1044"/>
      <c r="F7" s="1044"/>
      <c r="G7" s="1091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237"/>
      <c r="E8" s="240" t="s">
        <v>11</v>
      </c>
      <c r="F8" s="240" t="s">
        <v>11</v>
      </c>
      <c r="G8" s="993" t="s">
        <v>11</v>
      </c>
      <c r="H8" s="319" t="s">
        <v>641</v>
      </c>
      <c r="I8" s="320" t="s">
        <v>641</v>
      </c>
    </row>
    <row r="9" spans="1:9" ht="16.5" thickTop="1">
      <c r="A9" s="377" t="s">
        <v>25</v>
      </c>
      <c r="B9" s="18"/>
      <c r="C9" s="19"/>
      <c r="D9" s="20"/>
      <c r="E9" s="287">
        <f>SUM(E10,E14,E17,E37,E40,E43,E46)</f>
        <v>55394.5</v>
      </c>
      <c r="F9" s="283">
        <f>SUM(F10,F14,F17,F37,F40,F43,F46,F50)</f>
        <v>10900</v>
      </c>
      <c r="G9" s="402">
        <f>SUM(E9:F9)</f>
        <v>66294.5</v>
      </c>
      <c r="H9" s="508">
        <f>SUM(H10,H14,H17,H37,H40,H43,H46,H50)</f>
        <v>55446</v>
      </c>
      <c r="I9" s="414">
        <f>SUM(I10,I14,I17,I37,I40,I43,I46,I50)</f>
        <v>55460</v>
      </c>
    </row>
    <row r="10" spans="1:9">
      <c r="A10" s="378" t="s">
        <v>26</v>
      </c>
      <c r="B10" s="1095" t="s">
        <v>27</v>
      </c>
      <c r="C10" s="1096"/>
      <c r="D10" s="1096"/>
      <c r="E10" s="261">
        <f>SUM(E11:E13)</f>
        <v>4230</v>
      </c>
      <c r="F10" s="256">
        <v>0</v>
      </c>
      <c r="G10" s="357">
        <f>SUM(G11:G13)</f>
        <v>4230</v>
      </c>
      <c r="H10" s="480">
        <f>SUM(H11:H13)</f>
        <v>4230</v>
      </c>
      <c r="I10" s="481">
        <f>SUM(I11:I13)</f>
        <v>4230</v>
      </c>
    </row>
    <row r="11" spans="1:9">
      <c r="A11" s="379"/>
      <c r="B11" s="26" t="s">
        <v>28</v>
      </c>
      <c r="C11" s="27">
        <v>633006</v>
      </c>
      <c r="D11" s="28" t="s">
        <v>29</v>
      </c>
      <c r="E11" s="265">
        <v>300</v>
      </c>
      <c r="F11" s="272"/>
      <c r="G11" s="354">
        <v>300</v>
      </c>
      <c r="H11" s="473">
        <v>300</v>
      </c>
      <c r="I11" s="474">
        <v>300</v>
      </c>
    </row>
    <row r="12" spans="1:9" ht="30" customHeight="1">
      <c r="A12" s="379"/>
      <c r="B12" s="26" t="s">
        <v>28</v>
      </c>
      <c r="C12" s="31" t="s">
        <v>30</v>
      </c>
      <c r="D12" s="32" t="s">
        <v>31</v>
      </c>
      <c r="E12" s="265">
        <v>3300</v>
      </c>
      <c r="F12" s="272"/>
      <c r="G12" s="354">
        <v>3300</v>
      </c>
      <c r="H12" s="473">
        <v>3300</v>
      </c>
      <c r="I12" s="474">
        <v>3300</v>
      </c>
    </row>
    <row r="13" spans="1:9" ht="30" customHeight="1">
      <c r="A13" s="379"/>
      <c r="B13" s="33" t="s">
        <v>28</v>
      </c>
      <c r="C13" s="49">
        <v>637026</v>
      </c>
      <c r="D13" s="32" t="s">
        <v>32</v>
      </c>
      <c r="E13" s="265">
        <v>630</v>
      </c>
      <c r="F13" s="272"/>
      <c r="G13" s="354">
        <v>630</v>
      </c>
      <c r="H13" s="473">
        <v>630</v>
      </c>
      <c r="I13" s="474">
        <v>630</v>
      </c>
    </row>
    <row r="14" spans="1:9" ht="16.899999999999999" customHeight="1">
      <c r="A14" s="327" t="s">
        <v>33</v>
      </c>
      <c r="B14" s="1053" t="s">
        <v>493</v>
      </c>
      <c r="C14" s="1054"/>
      <c r="D14" s="1055"/>
      <c r="E14" s="261">
        <f>SUM(E15:E16)</f>
        <v>200</v>
      </c>
      <c r="F14" s="397">
        <v>0</v>
      </c>
      <c r="G14" s="357">
        <f>SUM(E14)</f>
        <v>200</v>
      </c>
      <c r="H14" s="480">
        <f>SUM(H15:H16)</f>
        <v>200</v>
      </c>
      <c r="I14" s="481">
        <f>SUM(I15:I16)</f>
        <v>200</v>
      </c>
    </row>
    <row r="15" spans="1:9" ht="28.15" customHeight="1">
      <c r="A15" s="380"/>
      <c r="B15" s="185" t="s">
        <v>28</v>
      </c>
      <c r="C15" s="186" t="s">
        <v>51</v>
      </c>
      <c r="D15" s="32" t="s">
        <v>475</v>
      </c>
      <c r="E15" s="266">
        <v>50</v>
      </c>
      <c r="F15" s="272"/>
      <c r="G15" s="354">
        <v>50</v>
      </c>
      <c r="H15" s="473">
        <v>50</v>
      </c>
      <c r="I15" s="474">
        <v>50</v>
      </c>
    </row>
    <row r="16" spans="1:9" ht="16.149999999999999" customHeight="1">
      <c r="A16" s="334"/>
      <c r="B16" s="47" t="s">
        <v>28</v>
      </c>
      <c r="C16" s="47" t="s">
        <v>151</v>
      </c>
      <c r="D16" s="32" t="s">
        <v>494</v>
      </c>
      <c r="E16" s="266">
        <v>150</v>
      </c>
      <c r="F16" s="272"/>
      <c r="G16" s="354">
        <v>150</v>
      </c>
      <c r="H16" s="473">
        <v>150</v>
      </c>
      <c r="I16" s="474">
        <v>150</v>
      </c>
    </row>
    <row r="17" spans="1:9" ht="15.6" customHeight="1">
      <c r="A17" s="327" t="s">
        <v>47</v>
      </c>
      <c r="B17" s="1076" t="s">
        <v>34</v>
      </c>
      <c r="C17" s="1077"/>
      <c r="D17" s="1077"/>
      <c r="E17" s="261">
        <f>SUM(E18,E26,E29,E32)</f>
        <v>34626.5</v>
      </c>
      <c r="F17" s="273">
        <v>0</v>
      </c>
      <c r="G17" s="357">
        <f>SUM(G26,G29,G32,G18)</f>
        <v>34626.5</v>
      </c>
      <c r="H17" s="480">
        <f>SUM(H18,H26,H29,H32)</f>
        <v>34630</v>
      </c>
      <c r="I17" s="481">
        <f>SUM(I18,I26,I29,I32)</f>
        <v>34630</v>
      </c>
    </row>
    <row r="18" spans="1:9">
      <c r="A18" s="381" t="s">
        <v>572</v>
      </c>
      <c r="B18" s="35"/>
      <c r="C18" s="36">
        <v>1</v>
      </c>
      <c r="D18" s="37" t="s">
        <v>35</v>
      </c>
      <c r="E18" s="267">
        <f>SUM(E19:E24)</f>
        <v>8747</v>
      </c>
      <c r="F18" s="267"/>
      <c r="G18" s="352">
        <f>SUM(G19:G24)</f>
        <v>8747</v>
      </c>
      <c r="H18" s="476">
        <f>SUM(H19:H24)</f>
        <v>8750</v>
      </c>
      <c r="I18" s="477">
        <f>SUM(I19:I24)</f>
        <v>8750</v>
      </c>
    </row>
    <row r="19" spans="1:9" ht="29.45" customHeight="1">
      <c r="A19" s="334"/>
      <c r="B19" s="39" t="s">
        <v>36</v>
      </c>
      <c r="C19" s="27" t="s">
        <v>13</v>
      </c>
      <c r="D19" s="40" t="s">
        <v>592</v>
      </c>
      <c r="E19" s="264">
        <v>7950</v>
      </c>
      <c r="F19" s="265"/>
      <c r="G19" s="356">
        <f>SUM(E19)</f>
        <v>7950</v>
      </c>
      <c r="H19" s="473">
        <v>8030</v>
      </c>
      <c r="I19" s="474">
        <v>8030</v>
      </c>
    </row>
    <row r="20" spans="1:9" ht="27.6" customHeight="1">
      <c r="A20" s="334"/>
      <c r="B20" s="39" t="s">
        <v>36</v>
      </c>
      <c r="C20" s="27">
        <v>631001</v>
      </c>
      <c r="D20" s="40" t="s">
        <v>37</v>
      </c>
      <c r="E20" s="264">
        <v>10</v>
      </c>
      <c r="F20" s="265"/>
      <c r="G20" s="356">
        <v>10</v>
      </c>
      <c r="H20" s="473">
        <v>10</v>
      </c>
      <c r="I20" s="474">
        <v>10</v>
      </c>
    </row>
    <row r="21" spans="1:9" ht="18.75" customHeight="1">
      <c r="A21" s="334"/>
      <c r="B21" s="39" t="s">
        <v>36</v>
      </c>
      <c r="C21" s="27">
        <v>633006</v>
      </c>
      <c r="D21" s="40" t="s">
        <v>38</v>
      </c>
      <c r="E21" s="264">
        <v>100</v>
      </c>
      <c r="F21" s="265"/>
      <c r="G21" s="356">
        <v>100</v>
      </c>
      <c r="H21" s="473">
        <v>100</v>
      </c>
      <c r="I21" s="474">
        <v>100</v>
      </c>
    </row>
    <row r="22" spans="1:9" ht="17.45" customHeight="1">
      <c r="A22" s="334"/>
      <c r="B22" s="39" t="s">
        <v>36</v>
      </c>
      <c r="C22" s="27">
        <v>636</v>
      </c>
      <c r="D22" s="40" t="s">
        <v>608</v>
      </c>
      <c r="E22" s="264">
        <v>277</v>
      </c>
      <c r="F22" s="265"/>
      <c r="G22" s="356">
        <v>277</v>
      </c>
      <c r="H22" s="473">
        <v>200</v>
      </c>
      <c r="I22" s="474">
        <v>200</v>
      </c>
    </row>
    <row r="23" spans="1:9">
      <c r="A23" s="334"/>
      <c r="B23" s="39" t="s">
        <v>36</v>
      </c>
      <c r="C23" s="27">
        <v>637026</v>
      </c>
      <c r="D23" s="42" t="s">
        <v>39</v>
      </c>
      <c r="E23" s="264">
        <v>100</v>
      </c>
      <c r="F23" s="265"/>
      <c r="G23" s="356">
        <v>100</v>
      </c>
      <c r="H23" s="473">
        <v>100</v>
      </c>
      <c r="I23" s="474">
        <v>100</v>
      </c>
    </row>
    <row r="24" spans="1:9" ht="26.25">
      <c r="A24" s="334"/>
      <c r="B24" s="39" t="s">
        <v>36</v>
      </c>
      <c r="C24" s="43" t="s">
        <v>40</v>
      </c>
      <c r="D24" s="42" t="s">
        <v>41</v>
      </c>
      <c r="E24" s="264">
        <v>310</v>
      </c>
      <c r="F24" s="265"/>
      <c r="G24" s="356">
        <f>SUM(E24)</f>
        <v>310</v>
      </c>
      <c r="H24" s="473">
        <v>310</v>
      </c>
      <c r="I24" s="474">
        <v>310</v>
      </c>
    </row>
    <row r="25" spans="1:9">
      <c r="A25" s="334"/>
      <c r="B25" s="39"/>
      <c r="C25" s="43"/>
      <c r="D25" s="42"/>
      <c r="E25" s="264"/>
      <c r="F25" s="265"/>
      <c r="G25" s="356"/>
      <c r="H25" s="502"/>
      <c r="I25" s="503"/>
    </row>
    <row r="26" spans="1:9" ht="23.25" customHeight="1">
      <c r="A26" s="371" t="s">
        <v>573</v>
      </c>
      <c r="B26" s="35"/>
      <c r="C26" s="36">
        <v>2</v>
      </c>
      <c r="D26" s="45" t="s">
        <v>42</v>
      </c>
      <c r="E26" s="267">
        <f>SUM(E27:E28)</f>
        <v>6681.5</v>
      </c>
      <c r="F26" s="267"/>
      <c r="G26" s="352">
        <f>SUM(G27:G28)</f>
        <v>6681.5</v>
      </c>
      <c r="H26" s="476">
        <f>SUM(H27:H28)</f>
        <v>6682</v>
      </c>
      <c r="I26" s="477">
        <f>SUM(I27:I28)</f>
        <v>6682</v>
      </c>
    </row>
    <row r="27" spans="1:9" ht="27" customHeight="1">
      <c r="A27" s="382"/>
      <c r="B27" s="39" t="s">
        <v>28</v>
      </c>
      <c r="C27" s="27" t="s">
        <v>13</v>
      </c>
      <c r="D27" s="40" t="s">
        <v>592</v>
      </c>
      <c r="E27" s="265">
        <v>6377.5</v>
      </c>
      <c r="F27" s="265"/>
      <c r="G27" s="354">
        <f>SUM(E27)</f>
        <v>6377.5</v>
      </c>
      <c r="H27" s="473">
        <v>6378</v>
      </c>
      <c r="I27" s="474">
        <v>6378</v>
      </c>
    </row>
    <row r="28" spans="1:9" ht="26.25">
      <c r="A28" s="382"/>
      <c r="B28" s="39" t="s">
        <v>43</v>
      </c>
      <c r="C28" s="43" t="s">
        <v>40</v>
      </c>
      <c r="D28" s="42" t="s">
        <v>41</v>
      </c>
      <c r="E28" s="265">
        <v>304</v>
      </c>
      <c r="F28" s="265"/>
      <c r="G28" s="354">
        <v>304</v>
      </c>
      <c r="H28" s="473">
        <v>304</v>
      </c>
      <c r="I28" s="474">
        <v>304</v>
      </c>
    </row>
    <row r="29" spans="1:9">
      <c r="A29" s="381" t="s">
        <v>574</v>
      </c>
      <c r="B29" s="35"/>
      <c r="C29" s="36">
        <v>3</v>
      </c>
      <c r="D29" s="37" t="s">
        <v>44</v>
      </c>
      <c r="E29" s="267">
        <f>SUM(E30:E31)</f>
        <v>5384</v>
      </c>
      <c r="F29" s="267"/>
      <c r="G29" s="352">
        <f>SUM(G30:G31)</f>
        <v>5384</v>
      </c>
      <c r="H29" s="476">
        <f>SUM(H30:H31)</f>
        <v>5384</v>
      </c>
      <c r="I29" s="477">
        <f>SUM(I30:I31)</f>
        <v>5384</v>
      </c>
    </row>
    <row r="30" spans="1:9" ht="30.75" customHeight="1">
      <c r="A30" s="334"/>
      <c r="B30" s="39" t="s">
        <v>28</v>
      </c>
      <c r="C30" s="27" t="s">
        <v>13</v>
      </c>
      <c r="D30" s="40" t="s">
        <v>590</v>
      </c>
      <c r="E30" s="265">
        <v>5074</v>
      </c>
      <c r="F30" s="265"/>
      <c r="G30" s="354">
        <f>SUM(E30)</f>
        <v>5074</v>
      </c>
      <c r="H30" s="473">
        <v>5074</v>
      </c>
      <c r="I30" s="474">
        <v>5074</v>
      </c>
    </row>
    <row r="31" spans="1:9" ht="26.25">
      <c r="A31" s="334"/>
      <c r="B31" s="39" t="s">
        <v>43</v>
      </c>
      <c r="C31" s="43" t="s">
        <v>40</v>
      </c>
      <c r="D31" s="42" t="s">
        <v>41</v>
      </c>
      <c r="E31" s="265">
        <v>310</v>
      </c>
      <c r="F31" s="265"/>
      <c r="G31" s="354">
        <f>SUM(E31)</f>
        <v>310</v>
      </c>
      <c r="H31" s="473">
        <v>310</v>
      </c>
      <c r="I31" s="474">
        <v>310</v>
      </c>
    </row>
    <row r="32" spans="1:9" ht="28.5" customHeight="1">
      <c r="A32" s="371" t="s">
        <v>575</v>
      </c>
      <c r="B32" s="35"/>
      <c r="C32" s="36">
        <v>4</v>
      </c>
      <c r="D32" s="45" t="s">
        <v>45</v>
      </c>
      <c r="E32" s="267">
        <f>SUM(E33:E36)</f>
        <v>13814</v>
      </c>
      <c r="F32" s="267"/>
      <c r="G32" s="352">
        <f>SUM(G33:G36)</f>
        <v>13814</v>
      </c>
      <c r="H32" s="476">
        <f>SUM(H33:H36)</f>
        <v>13814</v>
      </c>
      <c r="I32" s="477">
        <f>SUM(I33:I36)</f>
        <v>13814</v>
      </c>
    </row>
    <row r="33" spans="1:9" ht="30" customHeight="1">
      <c r="A33" s="383"/>
      <c r="B33" s="190" t="s">
        <v>43</v>
      </c>
      <c r="C33" s="187" t="s">
        <v>13</v>
      </c>
      <c r="D33" s="191" t="s">
        <v>592</v>
      </c>
      <c r="E33" s="264">
        <v>13159</v>
      </c>
      <c r="F33" s="264"/>
      <c r="G33" s="356">
        <f>SUM(E33)</f>
        <v>13159</v>
      </c>
      <c r="H33" s="473">
        <v>13159</v>
      </c>
      <c r="I33" s="474">
        <v>13159</v>
      </c>
    </row>
    <row r="34" spans="1:9" ht="26.25">
      <c r="A34" s="383"/>
      <c r="B34" s="190" t="s">
        <v>43</v>
      </c>
      <c r="C34" s="206" t="s">
        <v>40</v>
      </c>
      <c r="D34" s="203" t="s">
        <v>41</v>
      </c>
      <c r="E34" s="264">
        <v>605</v>
      </c>
      <c r="F34" s="264"/>
      <c r="G34" s="356">
        <f>SUM(E34)</f>
        <v>605</v>
      </c>
      <c r="H34" s="473">
        <v>605</v>
      </c>
      <c r="I34" s="474">
        <v>605</v>
      </c>
    </row>
    <row r="35" spans="1:9">
      <c r="A35" s="383"/>
      <c r="B35" s="190" t="s">
        <v>43</v>
      </c>
      <c r="C35" s="187">
        <v>633006</v>
      </c>
      <c r="D35" s="286" t="s">
        <v>46</v>
      </c>
      <c r="E35" s="264">
        <v>50</v>
      </c>
      <c r="F35" s="264"/>
      <c r="G35" s="356">
        <v>50</v>
      </c>
      <c r="H35" s="473">
        <v>50</v>
      </c>
      <c r="I35" s="474">
        <v>50</v>
      </c>
    </row>
    <row r="36" spans="1:9" ht="26.25">
      <c r="A36" s="383"/>
      <c r="B36" s="190" t="s">
        <v>28</v>
      </c>
      <c r="C36" s="187">
        <v>642015</v>
      </c>
      <c r="D36" s="169" t="s">
        <v>18</v>
      </c>
      <c r="E36" s="264">
        <v>0</v>
      </c>
      <c r="F36" s="264"/>
      <c r="G36" s="356">
        <v>0</v>
      </c>
      <c r="H36" s="473">
        <v>0</v>
      </c>
      <c r="I36" s="474">
        <v>0</v>
      </c>
    </row>
    <row r="37" spans="1:9" ht="33" customHeight="1">
      <c r="A37" s="325" t="s">
        <v>48</v>
      </c>
      <c r="B37" s="1062" t="s">
        <v>600</v>
      </c>
      <c r="C37" s="1097"/>
      <c r="D37" s="1097"/>
      <c r="E37" s="261">
        <f>SUM(E38:E39)</f>
        <v>11816</v>
      </c>
      <c r="F37" s="261">
        <v>0</v>
      </c>
      <c r="G37" s="357">
        <f>SUM(G38:G39)</f>
        <v>11816</v>
      </c>
      <c r="H37" s="480">
        <f>SUM(H38:H39)</f>
        <v>11816</v>
      </c>
      <c r="I37" s="481">
        <f>SUM(I38:I39)</f>
        <v>11816</v>
      </c>
    </row>
    <row r="38" spans="1:9" ht="29.45" customHeight="1">
      <c r="A38" s="334"/>
      <c r="B38" s="39" t="s">
        <v>28</v>
      </c>
      <c r="C38" s="27" t="s">
        <v>13</v>
      </c>
      <c r="D38" s="40" t="s">
        <v>592</v>
      </c>
      <c r="E38" s="265">
        <v>11211</v>
      </c>
      <c r="F38" s="284"/>
      <c r="G38" s="354">
        <f>SUM(E38)</f>
        <v>11211</v>
      </c>
      <c r="H38" s="473">
        <v>11211</v>
      </c>
      <c r="I38" s="474">
        <v>11211</v>
      </c>
    </row>
    <row r="39" spans="1:9" ht="26.25">
      <c r="A39" s="334"/>
      <c r="B39" s="39" t="s">
        <v>43</v>
      </c>
      <c r="C39" s="43" t="s">
        <v>40</v>
      </c>
      <c r="D39" s="42" t="s">
        <v>41</v>
      </c>
      <c r="E39" s="265">
        <v>605</v>
      </c>
      <c r="F39" s="285"/>
      <c r="G39" s="354">
        <f>SUM(E39)</f>
        <v>605</v>
      </c>
      <c r="H39" s="473">
        <v>605</v>
      </c>
      <c r="I39" s="474">
        <v>605</v>
      </c>
    </row>
    <row r="40" spans="1:9">
      <c r="A40" s="325" t="s">
        <v>55</v>
      </c>
      <c r="B40" s="1076" t="s">
        <v>49</v>
      </c>
      <c r="C40" s="1077"/>
      <c r="D40" s="1077"/>
      <c r="E40" s="261">
        <f>SUM(E41:E42)</f>
        <v>150</v>
      </c>
      <c r="F40" s="261">
        <v>0</v>
      </c>
      <c r="G40" s="357">
        <f>SUM(G41:G42)</f>
        <v>150</v>
      </c>
      <c r="H40" s="480">
        <f>SUM(H41:H42)</f>
        <v>150</v>
      </c>
      <c r="I40" s="481">
        <f>SUM(I41:I42)</f>
        <v>150</v>
      </c>
    </row>
    <row r="41" spans="1:9">
      <c r="A41" s="384"/>
      <c r="B41" s="39" t="s">
        <v>50</v>
      </c>
      <c r="C41" s="47" t="s">
        <v>51</v>
      </c>
      <c r="D41" s="39" t="s">
        <v>52</v>
      </c>
      <c r="E41" s="265">
        <v>50</v>
      </c>
      <c r="F41" s="265"/>
      <c r="G41" s="354">
        <v>50</v>
      </c>
      <c r="H41" s="473">
        <v>50</v>
      </c>
      <c r="I41" s="474">
        <v>50</v>
      </c>
    </row>
    <row r="42" spans="1:9">
      <c r="A42" s="384"/>
      <c r="B42" s="39" t="s">
        <v>50</v>
      </c>
      <c r="C42" s="47" t="s">
        <v>53</v>
      </c>
      <c r="D42" s="39" t="s">
        <v>54</v>
      </c>
      <c r="E42" s="265">
        <v>100</v>
      </c>
      <c r="F42" s="265"/>
      <c r="G42" s="354">
        <v>100</v>
      </c>
      <c r="H42" s="473">
        <v>100</v>
      </c>
      <c r="I42" s="474">
        <v>100</v>
      </c>
    </row>
    <row r="43" spans="1:9">
      <c r="A43" s="325" t="s">
        <v>60</v>
      </c>
      <c r="B43" s="1076" t="s">
        <v>56</v>
      </c>
      <c r="C43" s="1077"/>
      <c r="D43" s="1077"/>
      <c r="E43" s="261">
        <f>SUM(E44:E45)</f>
        <v>300</v>
      </c>
      <c r="F43" s="261">
        <f>SUM(F44:F45)</f>
        <v>0</v>
      </c>
      <c r="G43" s="357">
        <f>SUM(G44:G45)</f>
        <v>300</v>
      </c>
      <c r="H43" s="480">
        <f>SUM(H44:H45)</f>
        <v>300</v>
      </c>
      <c r="I43" s="481">
        <f>SUM(I44:I45)</f>
        <v>300</v>
      </c>
    </row>
    <row r="44" spans="1:9" ht="15.6" customHeight="1">
      <c r="A44" s="334"/>
      <c r="B44" s="39" t="s">
        <v>50</v>
      </c>
      <c r="C44" s="47" t="s">
        <v>53</v>
      </c>
      <c r="D44" s="48" t="s">
        <v>567</v>
      </c>
      <c r="E44" s="264">
        <v>300</v>
      </c>
      <c r="F44" s="265"/>
      <c r="G44" s="403">
        <v>300</v>
      </c>
      <c r="H44" s="473">
        <v>300</v>
      </c>
      <c r="I44" s="474">
        <v>300</v>
      </c>
    </row>
    <row r="45" spans="1:9" ht="39" customHeight="1">
      <c r="A45" s="334"/>
      <c r="B45" s="47" t="s">
        <v>57</v>
      </c>
      <c r="C45" s="49" t="s">
        <v>58</v>
      </c>
      <c r="D45" s="48" t="s">
        <v>59</v>
      </c>
      <c r="E45" s="265">
        <v>0</v>
      </c>
      <c r="F45" s="264"/>
      <c r="G45" s="403">
        <v>0</v>
      </c>
      <c r="H45" s="473">
        <v>0</v>
      </c>
      <c r="I45" s="474">
        <v>0</v>
      </c>
    </row>
    <row r="46" spans="1:9">
      <c r="A46" s="325" t="s">
        <v>576</v>
      </c>
      <c r="B46" s="1076" t="s">
        <v>61</v>
      </c>
      <c r="C46" s="1094"/>
      <c r="D46" s="1094"/>
      <c r="E46" s="261">
        <f>SUM(E47:E49)</f>
        <v>4072</v>
      </c>
      <c r="F46" s="261">
        <v>0</v>
      </c>
      <c r="G46" s="357">
        <f>SUM(E46)</f>
        <v>4072</v>
      </c>
      <c r="H46" s="480">
        <f>SUM(H47:H49)</f>
        <v>4120</v>
      </c>
      <c r="I46" s="481">
        <f>SUM(I47:I49)</f>
        <v>4134</v>
      </c>
    </row>
    <row r="47" spans="1:9">
      <c r="A47" s="330"/>
      <c r="B47" s="39" t="s">
        <v>62</v>
      </c>
      <c r="C47" s="50">
        <v>641001</v>
      </c>
      <c r="D47" s="51" t="s">
        <v>63</v>
      </c>
      <c r="E47" s="265">
        <v>1300</v>
      </c>
      <c r="F47" s="266"/>
      <c r="G47" s="354">
        <f>SUM(E47)</f>
        <v>1300</v>
      </c>
      <c r="H47" s="473">
        <v>1300</v>
      </c>
      <c r="I47" s="474">
        <v>1300</v>
      </c>
    </row>
    <row r="48" spans="1:9">
      <c r="A48" s="385"/>
      <c r="B48" s="53" t="s">
        <v>62</v>
      </c>
      <c r="C48" s="54">
        <v>641001</v>
      </c>
      <c r="D48" s="55" t="s">
        <v>64</v>
      </c>
      <c r="E48" s="265">
        <v>2772</v>
      </c>
      <c r="F48" s="266"/>
      <c r="G48" s="354">
        <f>SUM(E48)</f>
        <v>2772</v>
      </c>
      <c r="H48" s="473">
        <v>2820</v>
      </c>
      <c r="I48" s="474">
        <v>2834</v>
      </c>
    </row>
    <row r="49" spans="1:16" ht="27.6" customHeight="1">
      <c r="A49" s="335"/>
      <c r="B49" s="53" t="s">
        <v>65</v>
      </c>
      <c r="C49" s="56">
        <v>637004</v>
      </c>
      <c r="D49" s="417" t="s">
        <v>568</v>
      </c>
      <c r="E49" s="418">
        <v>0</v>
      </c>
      <c r="F49" s="419"/>
      <c r="G49" s="420">
        <v>0</v>
      </c>
      <c r="H49" s="478">
        <v>0</v>
      </c>
      <c r="I49" s="479">
        <v>0</v>
      </c>
    </row>
    <row r="50" spans="1:16">
      <c r="A50" s="327" t="s">
        <v>688</v>
      </c>
      <c r="B50" s="1076" t="s">
        <v>686</v>
      </c>
      <c r="C50" s="1094"/>
      <c r="D50" s="1094"/>
      <c r="E50" s="398">
        <f>SUM(E51:E52)</f>
        <v>0</v>
      </c>
      <c r="F50" s="23">
        <f>SUM(F51:F52)</f>
        <v>10900</v>
      </c>
      <c r="G50" s="328">
        <v>0</v>
      </c>
      <c r="H50" s="504">
        <f>SUM(H51)</f>
        <v>0</v>
      </c>
      <c r="I50" s="328">
        <f>SUM(I51)</f>
        <v>0</v>
      </c>
      <c r="J50" s="421"/>
      <c r="K50" s="421"/>
      <c r="L50" s="422"/>
      <c r="M50" s="423"/>
      <c r="N50" s="421"/>
      <c r="O50" s="421"/>
      <c r="P50" s="424"/>
    </row>
    <row r="51" spans="1:16" ht="27" thickBot="1">
      <c r="A51" s="530"/>
      <c r="B51" s="361" t="s">
        <v>62</v>
      </c>
      <c r="C51" s="531">
        <v>713</v>
      </c>
      <c r="D51" s="295" t="s">
        <v>687</v>
      </c>
      <c r="E51" s="532"/>
      <c r="F51" s="533">
        <v>10900</v>
      </c>
      <c r="G51" s="534">
        <v>0</v>
      </c>
      <c r="H51" s="505">
        <v>0</v>
      </c>
      <c r="I51" s="340">
        <v>0</v>
      </c>
      <c r="J51" s="71"/>
      <c r="K51" s="71"/>
      <c r="L51" s="400"/>
      <c r="M51" s="399"/>
      <c r="N51" s="71"/>
      <c r="O51" s="71"/>
      <c r="P51" s="401"/>
    </row>
    <row r="52" spans="1:16" ht="15.75" thickTop="1"/>
  </sheetData>
  <mergeCells count="15">
    <mergeCell ref="B50:D50"/>
    <mergeCell ref="B46:D46"/>
    <mergeCell ref="B10:D10"/>
    <mergeCell ref="B17:D17"/>
    <mergeCell ref="B37:D37"/>
    <mergeCell ref="B40:D40"/>
    <mergeCell ref="B43:D43"/>
    <mergeCell ref="B14:D14"/>
    <mergeCell ref="E6:E7"/>
    <mergeCell ref="F6:F7"/>
    <mergeCell ref="G4:G7"/>
    <mergeCell ref="I4:I5"/>
    <mergeCell ref="H4:H5"/>
    <mergeCell ref="A3:G3"/>
    <mergeCell ref="E4:F4"/>
  </mergeCells>
  <phoneticPr fontId="63" type="noConversion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topLeftCell="E1" workbookViewId="0">
      <selection activeCell="J4" sqref="J4"/>
    </sheetView>
  </sheetViews>
  <sheetFormatPr defaultRowHeight="15"/>
  <cols>
    <col min="2" max="2" width="9.28515625" customWidth="1"/>
    <col min="4" max="4" width="25.28515625" customWidth="1"/>
    <col min="5" max="5" width="15.28515625" customWidth="1"/>
    <col min="6" max="6" width="18.7109375" customWidth="1"/>
    <col min="7" max="7" width="21.140625" customWidth="1"/>
    <col min="8" max="8" width="14.7109375" customWidth="1"/>
    <col min="9" max="9" width="14.140625" customWidth="1"/>
  </cols>
  <sheetData>
    <row r="1" spans="1:9" ht="18">
      <c r="A1" s="1102" t="s">
        <v>666</v>
      </c>
      <c r="B1" s="1102"/>
      <c r="C1" s="1103"/>
      <c r="D1" s="1103"/>
    </row>
    <row r="2" spans="1:9" ht="15.75" thickBot="1"/>
    <row r="3" spans="1:9" ht="24.75" thickTop="1" thickBot="1">
      <c r="A3" s="1040" t="s">
        <v>542</v>
      </c>
      <c r="B3" s="1041"/>
      <c r="C3" s="1041"/>
      <c r="D3" s="1041"/>
      <c r="E3" s="1041"/>
      <c r="F3" s="1042"/>
      <c r="G3" s="1092"/>
      <c r="H3" s="416"/>
      <c r="I3" s="1025" t="s">
        <v>731</v>
      </c>
    </row>
    <row r="4" spans="1:9" ht="18" customHeight="1" thickTop="1">
      <c r="A4" s="321"/>
      <c r="B4" s="7"/>
      <c r="C4" s="8"/>
      <c r="D4" s="235"/>
      <c r="E4" s="1047" t="s">
        <v>571</v>
      </c>
      <c r="F4" s="1093"/>
      <c r="G4" s="1088" t="s">
        <v>725</v>
      </c>
      <c r="H4" s="1098" t="s">
        <v>667</v>
      </c>
      <c r="I4" s="1036" t="s">
        <v>668</v>
      </c>
    </row>
    <row r="5" spans="1:9" ht="26.25" customHeight="1">
      <c r="A5" s="322" t="s">
        <v>1</v>
      </c>
      <c r="B5" s="10" t="s">
        <v>2</v>
      </c>
      <c r="C5" s="11"/>
      <c r="D5" s="236"/>
      <c r="E5" s="392" t="s">
        <v>564</v>
      </c>
      <c r="F5" s="393" t="s">
        <v>566</v>
      </c>
      <c r="G5" s="1089"/>
      <c r="H5" s="1099"/>
      <c r="I5" s="1037"/>
    </row>
    <row r="6" spans="1:9" ht="14.45" customHeight="1">
      <c r="A6" s="323" t="s">
        <v>5</v>
      </c>
      <c r="B6" s="13" t="s">
        <v>6</v>
      </c>
      <c r="C6" s="8"/>
      <c r="D6" s="14" t="s">
        <v>7</v>
      </c>
      <c r="E6" s="1043" t="s">
        <v>545</v>
      </c>
      <c r="F6" s="1100" t="s">
        <v>545</v>
      </c>
      <c r="G6" s="1090"/>
      <c r="H6" s="425" t="s">
        <v>669</v>
      </c>
      <c r="I6" s="315" t="s">
        <v>564</v>
      </c>
    </row>
    <row r="7" spans="1:9" ht="22.9" customHeight="1">
      <c r="A7" s="323" t="s">
        <v>8</v>
      </c>
      <c r="B7" s="13" t="s">
        <v>9</v>
      </c>
      <c r="C7" s="8"/>
      <c r="D7" s="14"/>
      <c r="E7" s="1108"/>
      <c r="F7" s="1101"/>
      <c r="G7" s="1091"/>
      <c r="H7" s="426" t="s">
        <v>566</v>
      </c>
      <c r="I7" s="989" t="s">
        <v>566</v>
      </c>
    </row>
    <row r="8" spans="1:9" ht="15.75" thickBot="1">
      <c r="A8" s="323"/>
      <c r="B8" s="13" t="s">
        <v>10</v>
      </c>
      <c r="C8" s="8"/>
      <c r="D8" s="14"/>
      <c r="E8" s="510" t="s">
        <v>11</v>
      </c>
      <c r="F8" s="539" t="s">
        <v>11</v>
      </c>
      <c r="G8" s="994" t="s">
        <v>11</v>
      </c>
      <c r="H8" s="427" t="s">
        <v>641</v>
      </c>
      <c r="I8" s="320" t="s">
        <v>641</v>
      </c>
    </row>
    <row r="9" spans="1:9" ht="16.5" thickTop="1">
      <c r="A9" s="1104" t="s">
        <v>66</v>
      </c>
      <c r="B9" s="1105"/>
      <c r="C9" s="1105"/>
      <c r="D9" s="1105"/>
      <c r="E9" s="540">
        <f>SUM(E10,E12,E28,E51,E59,E63)</f>
        <v>93643.04</v>
      </c>
      <c r="F9" s="541">
        <f>SUM(F10,F12,F28,F51,F59,F63)</f>
        <v>871205</v>
      </c>
      <c r="G9" s="542">
        <f>SUM(E9,F9)</f>
        <v>964848.04</v>
      </c>
      <c r="H9" s="506">
        <f>SUM(H10,H12,H28,H51,H59,H63)</f>
        <v>83460</v>
      </c>
      <c r="I9" s="507">
        <f>SUM(I10,I12,I28,I51,I59,I63)</f>
        <v>83553</v>
      </c>
    </row>
    <row r="10" spans="1:9">
      <c r="A10" s="378" t="s">
        <v>67</v>
      </c>
      <c r="B10" s="57" t="s">
        <v>68</v>
      </c>
      <c r="C10" s="57"/>
      <c r="D10" s="58"/>
      <c r="E10" s="256">
        <f>SUM(E11:E11)</f>
        <v>2200</v>
      </c>
      <c r="F10" s="253">
        <v>0</v>
      </c>
      <c r="G10" s="349">
        <f>SUM(F10,E10)</f>
        <v>2200</v>
      </c>
      <c r="H10" s="466">
        <f>SUM(H11)</f>
        <v>2200</v>
      </c>
      <c r="I10" s="467">
        <f>SUM(I11)</f>
        <v>2200</v>
      </c>
    </row>
    <row r="11" spans="1:9">
      <c r="A11" s="379"/>
      <c r="B11" s="63" t="s">
        <v>71</v>
      </c>
      <c r="C11" s="27">
        <v>637004</v>
      </c>
      <c r="D11" s="62" t="s">
        <v>70</v>
      </c>
      <c r="E11" s="288">
        <v>2200</v>
      </c>
      <c r="F11" s="291"/>
      <c r="G11" s="428">
        <f>SUM(E11)</f>
        <v>2200</v>
      </c>
      <c r="H11" s="453">
        <v>2200</v>
      </c>
      <c r="I11" s="454">
        <v>2200</v>
      </c>
    </row>
    <row r="12" spans="1:9">
      <c r="A12" s="378" t="s">
        <v>72</v>
      </c>
      <c r="B12" s="1106" t="s">
        <v>552</v>
      </c>
      <c r="C12" s="1107"/>
      <c r="D12" s="1107"/>
      <c r="E12" s="256">
        <f>SUM(E13:E27)</f>
        <v>67199.039999999994</v>
      </c>
      <c r="F12" s="253">
        <f>SUM(F13:F27)</f>
        <v>0</v>
      </c>
      <c r="G12" s="349">
        <f>SUM(F12,E12)</f>
        <v>67199.039999999994</v>
      </c>
      <c r="H12" s="466">
        <f>SUM(H13:H27)</f>
        <v>57521</v>
      </c>
      <c r="I12" s="467">
        <f>SUM(I13:I27)</f>
        <v>57521</v>
      </c>
    </row>
    <row r="13" spans="1:9" ht="27.75" customHeight="1">
      <c r="A13" s="379"/>
      <c r="B13" s="63" t="s">
        <v>551</v>
      </c>
      <c r="C13" s="27" t="s">
        <v>13</v>
      </c>
      <c r="D13" s="60" t="s">
        <v>696</v>
      </c>
      <c r="E13" s="288">
        <v>50378</v>
      </c>
      <c r="F13" s="291"/>
      <c r="G13" s="428">
        <f t="shared" ref="G13:G27" si="0">SUM(E13)</f>
        <v>50378</v>
      </c>
      <c r="H13" s="453">
        <v>50378</v>
      </c>
      <c r="I13" s="454">
        <v>50378</v>
      </c>
    </row>
    <row r="14" spans="1:9" ht="27.6" customHeight="1">
      <c r="A14" s="379"/>
      <c r="B14" s="63" t="s">
        <v>71</v>
      </c>
      <c r="C14" s="27">
        <v>631001</v>
      </c>
      <c r="D14" s="60" t="s">
        <v>604</v>
      </c>
      <c r="E14" s="288">
        <v>500</v>
      </c>
      <c r="F14" s="291"/>
      <c r="G14" s="428">
        <f>SUM(E14)</f>
        <v>500</v>
      </c>
      <c r="H14" s="453">
        <v>0</v>
      </c>
      <c r="I14" s="454">
        <v>0</v>
      </c>
    </row>
    <row r="15" spans="1:9" ht="16.899999999999999" customHeight="1">
      <c r="A15" s="379"/>
      <c r="B15" s="63" t="s">
        <v>71</v>
      </c>
      <c r="C15" s="47">
        <v>633006</v>
      </c>
      <c r="D15" s="60" t="s">
        <v>52</v>
      </c>
      <c r="E15" s="288">
        <v>50</v>
      </c>
      <c r="F15" s="291"/>
      <c r="G15" s="428">
        <f t="shared" si="0"/>
        <v>50</v>
      </c>
      <c r="H15" s="453">
        <v>100</v>
      </c>
      <c r="I15" s="454">
        <v>100</v>
      </c>
    </row>
    <row r="16" spans="1:9" ht="27" customHeight="1">
      <c r="A16" s="379"/>
      <c r="B16" s="63"/>
      <c r="C16" s="47">
        <v>633006</v>
      </c>
      <c r="D16" s="60" t="s">
        <v>642</v>
      </c>
      <c r="E16" s="288">
        <v>100</v>
      </c>
      <c r="F16" s="291"/>
      <c r="G16" s="428">
        <f t="shared" si="0"/>
        <v>100</v>
      </c>
      <c r="H16" s="453">
        <v>100</v>
      </c>
      <c r="I16" s="454">
        <v>100</v>
      </c>
    </row>
    <row r="17" spans="1:9" ht="30" customHeight="1">
      <c r="A17" s="379"/>
      <c r="B17" s="63" t="s">
        <v>71</v>
      </c>
      <c r="C17" s="43">
        <v>633010</v>
      </c>
      <c r="D17" s="60" t="s">
        <v>599</v>
      </c>
      <c r="E17" s="288">
        <v>3404</v>
      </c>
      <c r="F17" s="291"/>
      <c r="G17" s="428">
        <f t="shared" si="0"/>
        <v>3404</v>
      </c>
      <c r="H17" s="453">
        <v>0</v>
      </c>
      <c r="I17" s="454">
        <v>0</v>
      </c>
    </row>
    <row r="18" spans="1:9" ht="27" customHeight="1">
      <c r="A18" s="379"/>
      <c r="B18" s="63" t="s">
        <v>71</v>
      </c>
      <c r="C18" s="43">
        <v>633007</v>
      </c>
      <c r="D18" s="60" t="s">
        <v>603</v>
      </c>
      <c r="E18" s="288">
        <v>2200</v>
      </c>
      <c r="F18" s="291"/>
      <c r="G18" s="428">
        <f t="shared" si="0"/>
        <v>2200</v>
      </c>
      <c r="H18" s="453">
        <v>0</v>
      </c>
      <c r="I18" s="454">
        <v>0</v>
      </c>
    </row>
    <row r="19" spans="1:9" ht="29.25" customHeight="1">
      <c r="A19" s="379"/>
      <c r="B19" s="63" t="s">
        <v>71</v>
      </c>
      <c r="C19" s="43">
        <v>633007</v>
      </c>
      <c r="D19" s="60" t="s">
        <v>629</v>
      </c>
      <c r="E19" s="288">
        <v>644</v>
      </c>
      <c r="F19" s="291"/>
      <c r="G19" s="428">
        <f t="shared" si="0"/>
        <v>644</v>
      </c>
      <c r="H19" s="453">
        <v>0</v>
      </c>
      <c r="I19" s="454">
        <v>0</v>
      </c>
    </row>
    <row r="20" spans="1:9" ht="27.6" customHeight="1">
      <c r="A20" s="379"/>
      <c r="B20" s="63" t="s">
        <v>71</v>
      </c>
      <c r="C20" s="27">
        <v>634001</v>
      </c>
      <c r="D20" s="60" t="s">
        <v>80</v>
      </c>
      <c r="E20" s="288">
        <v>4000</v>
      </c>
      <c r="F20" s="291"/>
      <c r="G20" s="428">
        <f t="shared" si="0"/>
        <v>4000</v>
      </c>
      <c r="H20" s="453">
        <v>4000</v>
      </c>
      <c r="I20" s="454">
        <v>4000</v>
      </c>
    </row>
    <row r="21" spans="1:9" ht="15.75" customHeight="1">
      <c r="A21" s="379"/>
      <c r="B21" s="63" t="s">
        <v>71</v>
      </c>
      <c r="C21" s="27">
        <v>634003</v>
      </c>
      <c r="D21" s="60" t="s">
        <v>605</v>
      </c>
      <c r="E21" s="288">
        <v>480</v>
      </c>
      <c r="F21" s="291"/>
      <c r="G21" s="428">
        <f t="shared" si="0"/>
        <v>480</v>
      </c>
      <c r="H21" s="453">
        <v>480</v>
      </c>
      <c r="I21" s="454">
        <v>480</v>
      </c>
    </row>
    <row r="22" spans="1:9" ht="54.6" customHeight="1">
      <c r="A22" s="379"/>
      <c r="B22" s="63" t="s">
        <v>71</v>
      </c>
      <c r="C22" s="43" t="s">
        <v>628</v>
      </c>
      <c r="D22" s="60" t="s">
        <v>610</v>
      </c>
      <c r="E22" s="288">
        <v>478</v>
      </c>
      <c r="F22" s="291"/>
      <c r="G22" s="428">
        <f t="shared" si="0"/>
        <v>478</v>
      </c>
      <c r="H22" s="453">
        <v>0</v>
      </c>
      <c r="I22" s="454">
        <v>0</v>
      </c>
    </row>
    <row r="23" spans="1:9" ht="27" customHeight="1">
      <c r="A23" s="379"/>
      <c r="B23" s="63" t="s">
        <v>71</v>
      </c>
      <c r="C23" s="27">
        <v>637001</v>
      </c>
      <c r="D23" s="60" t="s">
        <v>602</v>
      </c>
      <c r="E23" s="288">
        <v>2000</v>
      </c>
      <c r="F23" s="291"/>
      <c r="G23" s="428">
        <f t="shared" si="0"/>
        <v>2000</v>
      </c>
      <c r="H23" s="453">
        <v>0</v>
      </c>
      <c r="I23" s="454">
        <v>0</v>
      </c>
    </row>
    <row r="24" spans="1:9">
      <c r="A24" s="379"/>
      <c r="B24" s="63" t="s">
        <v>71</v>
      </c>
      <c r="C24" s="27">
        <v>637014</v>
      </c>
      <c r="D24" s="60" t="s">
        <v>431</v>
      </c>
      <c r="E24" s="288">
        <v>2092</v>
      </c>
      <c r="F24" s="291"/>
      <c r="G24" s="428">
        <f t="shared" si="0"/>
        <v>2092</v>
      </c>
      <c r="H24" s="453">
        <v>2092</v>
      </c>
      <c r="I24" s="454">
        <v>2092</v>
      </c>
    </row>
    <row r="25" spans="1:9" ht="16.149999999999999" customHeight="1">
      <c r="A25" s="379"/>
      <c r="B25" s="63" t="s">
        <v>71</v>
      </c>
      <c r="C25" s="27">
        <v>637016</v>
      </c>
      <c r="D25" s="60" t="s">
        <v>16</v>
      </c>
      <c r="E25" s="288">
        <v>371</v>
      </c>
      <c r="F25" s="291"/>
      <c r="G25" s="428">
        <f t="shared" si="0"/>
        <v>371</v>
      </c>
      <c r="H25" s="453">
        <v>371</v>
      </c>
      <c r="I25" s="454">
        <v>371</v>
      </c>
    </row>
    <row r="26" spans="1:9" ht="27.75" customHeight="1">
      <c r="A26" s="379"/>
      <c r="B26" s="63" t="s">
        <v>71</v>
      </c>
      <c r="C26" s="27">
        <v>637004</v>
      </c>
      <c r="D26" s="60" t="s">
        <v>671</v>
      </c>
      <c r="E26" s="288">
        <v>300</v>
      </c>
      <c r="F26" s="291"/>
      <c r="G26" s="428">
        <f t="shared" si="0"/>
        <v>300</v>
      </c>
      <c r="H26" s="453">
        <v>0</v>
      </c>
      <c r="I26" s="454">
        <v>0</v>
      </c>
    </row>
    <row r="27" spans="1:9" ht="25.9" customHeight="1">
      <c r="A27" s="379"/>
      <c r="B27" s="63" t="s">
        <v>71</v>
      </c>
      <c r="C27" s="27">
        <v>653001</v>
      </c>
      <c r="D27" s="60" t="s">
        <v>612</v>
      </c>
      <c r="E27" s="288">
        <v>202.04</v>
      </c>
      <c r="F27" s="291"/>
      <c r="G27" s="428">
        <f t="shared" si="0"/>
        <v>202.04</v>
      </c>
      <c r="H27" s="453">
        <v>0</v>
      </c>
      <c r="I27" s="454">
        <v>0</v>
      </c>
    </row>
    <row r="28" spans="1:9">
      <c r="A28" s="325" t="s">
        <v>73</v>
      </c>
      <c r="B28" s="1076" t="s">
        <v>74</v>
      </c>
      <c r="C28" s="1111"/>
      <c r="D28" s="1111"/>
      <c r="E28" s="261">
        <f>SUM(E29,E46)</f>
        <v>12059</v>
      </c>
      <c r="F28" s="280">
        <f>SUM(F29,F46)</f>
        <v>501588</v>
      </c>
      <c r="G28" s="429">
        <f>SUM(F28,E28)</f>
        <v>513647</v>
      </c>
      <c r="H28" s="466">
        <f>SUM(H29,H46)</f>
        <v>11489</v>
      </c>
      <c r="I28" s="467">
        <f>SUM(I29,I46)</f>
        <v>11489</v>
      </c>
    </row>
    <row r="29" spans="1:9">
      <c r="A29" s="430"/>
      <c r="B29" s="1113" t="s">
        <v>607</v>
      </c>
      <c r="C29" s="1114"/>
      <c r="D29" s="1115"/>
      <c r="E29" s="307">
        <f>SUM(E30:E45)</f>
        <v>9700</v>
      </c>
      <c r="F29" s="308">
        <f>SUM(F30:F45)</f>
        <v>494588</v>
      </c>
      <c r="G29" s="431">
        <f>SUM(F29,E29)</f>
        <v>504288</v>
      </c>
      <c r="H29" s="535">
        <f>SUM(H30:H45)</f>
        <v>9130</v>
      </c>
      <c r="I29" s="536">
        <f>SUM(I30:I45)</f>
        <v>9130</v>
      </c>
    </row>
    <row r="30" spans="1:9">
      <c r="A30" s="334"/>
      <c r="B30" s="39" t="s">
        <v>75</v>
      </c>
      <c r="C30" s="27">
        <v>632003</v>
      </c>
      <c r="D30" s="42" t="s">
        <v>76</v>
      </c>
      <c r="E30" s="265">
        <v>250</v>
      </c>
      <c r="F30" s="281"/>
      <c r="G30" s="432">
        <v>250</v>
      </c>
      <c r="H30" s="453">
        <v>260</v>
      </c>
      <c r="I30" s="454">
        <v>260</v>
      </c>
    </row>
    <row r="31" spans="1:9">
      <c r="A31" s="334"/>
      <c r="B31" s="39" t="s">
        <v>75</v>
      </c>
      <c r="C31" s="27">
        <v>633003</v>
      </c>
      <c r="D31" s="42" t="s">
        <v>77</v>
      </c>
      <c r="E31" s="265">
        <v>300</v>
      </c>
      <c r="F31" s="281"/>
      <c r="G31" s="432">
        <v>300</v>
      </c>
      <c r="H31" s="453">
        <v>300</v>
      </c>
      <c r="I31" s="454">
        <v>300</v>
      </c>
    </row>
    <row r="32" spans="1:9" ht="42" customHeight="1">
      <c r="A32" s="333"/>
      <c r="B32" s="190" t="s">
        <v>75</v>
      </c>
      <c r="C32" s="187">
        <v>633004</v>
      </c>
      <c r="D32" s="191" t="s">
        <v>553</v>
      </c>
      <c r="E32" s="264">
        <v>600</v>
      </c>
      <c r="F32" s="282"/>
      <c r="G32" s="433">
        <v>600</v>
      </c>
      <c r="H32" s="453">
        <v>600</v>
      </c>
      <c r="I32" s="454">
        <v>600</v>
      </c>
    </row>
    <row r="33" spans="1:9">
      <c r="A33" s="333"/>
      <c r="B33" s="190" t="s">
        <v>75</v>
      </c>
      <c r="C33" s="187">
        <v>633007</v>
      </c>
      <c r="D33" s="203" t="s">
        <v>78</v>
      </c>
      <c r="E33" s="264">
        <v>600</v>
      </c>
      <c r="F33" s="282"/>
      <c r="G33" s="433">
        <v>600</v>
      </c>
      <c r="H33" s="453">
        <v>500</v>
      </c>
      <c r="I33" s="454">
        <v>500</v>
      </c>
    </row>
    <row r="34" spans="1:9">
      <c r="A34" s="333"/>
      <c r="B34" s="190" t="s">
        <v>75</v>
      </c>
      <c r="C34" s="187">
        <v>633006</v>
      </c>
      <c r="D34" s="203" t="s">
        <v>52</v>
      </c>
      <c r="E34" s="264">
        <v>420</v>
      </c>
      <c r="F34" s="282"/>
      <c r="G34" s="433">
        <v>420</v>
      </c>
      <c r="H34" s="453">
        <v>400</v>
      </c>
      <c r="I34" s="454">
        <v>400</v>
      </c>
    </row>
    <row r="35" spans="1:9">
      <c r="A35" s="333"/>
      <c r="B35" s="190" t="s">
        <v>75</v>
      </c>
      <c r="C35" s="187">
        <v>633010</v>
      </c>
      <c r="D35" s="203" t="s">
        <v>680</v>
      </c>
      <c r="E35" s="264">
        <v>3000</v>
      </c>
      <c r="F35" s="282"/>
      <c r="G35" s="433">
        <f>SUM(E35)</f>
        <v>3000</v>
      </c>
      <c r="H35" s="453">
        <v>2000</v>
      </c>
      <c r="I35" s="454">
        <v>2000</v>
      </c>
    </row>
    <row r="36" spans="1:9" ht="27.6" customHeight="1">
      <c r="A36" s="333"/>
      <c r="B36" s="190"/>
      <c r="C36" s="187">
        <v>633016</v>
      </c>
      <c r="D36" s="191" t="s">
        <v>79</v>
      </c>
      <c r="E36" s="264">
        <v>100</v>
      </c>
      <c r="F36" s="282"/>
      <c r="G36" s="433">
        <v>100</v>
      </c>
      <c r="H36" s="453">
        <v>100</v>
      </c>
      <c r="I36" s="454">
        <v>100</v>
      </c>
    </row>
    <row r="37" spans="1:9" ht="28.9" customHeight="1">
      <c r="A37" s="333"/>
      <c r="B37" s="190" t="s">
        <v>75</v>
      </c>
      <c r="C37" s="187">
        <v>634001</v>
      </c>
      <c r="D37" s="191" t="s">
        <v>80</v>
      </c>
      <c r="E37" s="264">
        <v>2400</v>
      </c>
      <c r="F37" s="282"/>
      <c r="G37" s="433">
        <v>2400</v>
      </c>
      <c r="H37" s="453">
        <v>2400</v>
      </c>
      <c r="I37" s="454">
        <v>2400</v>
      </c>
    </row>
    <row r="38" spans="1:9" ht="15" customHeight="1">
      <c r="A38" s="333"/>
      <c r="B38" s="190" t="s">
        <v>81</v>
      </c>
      <c r="C38" s="187">
        <v>634002</v>
      </c>
      <c r="D38" s="191" t="s">
        <v>82</v>
      </c>
      <c r="E38" s="264">
        <v>200</v>
      </c>
      <c r="F38" s="282"/>
      <c r="G38" s="433">
        <v>200</v>
      </c>
      <c r="H38" s="453">
        <v>200</v>
      </c>
      <c r="I38" s="454">
        <v>200</v>
      </c>
    </row>
    <row r="39" spans="1:9" ht="27.6" customHeight="1">
      <c r="A39" s="333"/>
      <c r="B39" s="190" t="s">
        <v>75</v>
      </c>
      <c r="C39" s="187">
        <v>634002</v>
      </c>
      <c r="D39" s="191" t="s">
        <v>83</v>
      </c>
      <c r="E39" s="264">
        <v>1460</v>
      </c>
      <c r="F39" s="282"/>
      <c r="G39" s="433">
        <f>SUM(E39)</f>
        <v>1460</v>
      </c>
      <c r="H39" s="453">
        <v>2000</v>
      </c>
      <c r="I39" s="454">
        <v>2000</v>
      </c>
    </row>
    <row r="40" spans="1:9" ht="27.75" customHeight="1">
      <c r="A40" s="333"/>
      <c r="B40" s="190" t="s">
        <v>75</v>
      </c>
      <c r="C40" s="207">
        <v>637006</v>
      </c>
      <c r="D40" s="191" t="s">
        <v>580</v>
      </c>
      <c r="E40" s="264">
        <v>200</v>
      </c>
      <c r="F40" s="282"/>
      <c r="G40" s="433">
        <v>200</v>
      </c>
      <c r="H40" s="453">
        <v>200</v>
      </c>
      <c r="I40" s="454">
        <v>200</v>
      </c>
    </row>
    <row r="41" spans="1:9" ht="15" customHeight="1">
      <c r="A41" s="334"/>
      <c r="B41" s="39" t="s">
        <v>75</v>
      </c>
      <c r="C41" s="27">
        <v>637015</v>
      </c>
      <c r="D41" s="42" t="s">
        <v>84</v>
      </c>
      <c r="E41" s="265">
        <v>170</v>
      </c>
      <c r="F41" s="281"/>
      <c r="G41" s="432">
        <v>170</v>
      </c>
      <c r="H41" s="453">
        <v>170</v>
      </c>
      <c r="I41" s="454">
        <v>170</v>
      </c>
    </row>
    <row r="42" spans="1:9" ht="28.5" customHeight="1">
      <c r="A42" s="334"/>
      <c r="B42" s="39" t="s">
        <v>75</v>
      </c>
      <c r="C42" s="27">
        <v>700</v>
      </c>
      <c r="D42" s="40" t="s">
        <v>86</v>
      </c>
      <c r="E42" s="265"/>
      <c r="F42" s="282">
        <v>153921</v>
      </c>
      <c r="G42" s="356">
        <v>153921</v>
      </c>
      <c r="H42" s="453">
        <v>0</v>
      </c>
      <c r="I42" s="454">
        <v>0</v>
      </c>
    </row>
    <row r="43" spans="1:9" ht="42" customHeight="1">
      <c r="A43" s="334"/>
      <c r="B43" s="39" t="s">
        <v>28</v>
      </c>
      <c r="C43" s="27">
        <v>714004</v>
      </c>
      <c r="D43" s="40" t="s">
        <v>87</v>
      </c>
      <c r="E43" s="265"/>
      <c r="F43" s="282">
        <v>8101</v>
      </c>
      <c r="G43" s="356">
        <v>8101</v>
      </c>
      <c r="H43" s="453">
        <v>0</v>
      </c>
      <c r="I43" s="454">
        <v>0</v>
      </c>
    </row>
    <row r="44" spans="1:9" ht="28.5" customHeight="1">
      <c r="A44" s="334"/>
      <c r="B44" s="39" t="s">
        <v>75</v>
      </c>
      <c r="C44" s="27">
        <v>700</v>
      </c>
      <c r="D44" s="40" t="s">
        <v>88</v>
      </c>
      <c r="E44" s="265"/>
      <c r="F44" s="282">
        <v>315938</v>
      </c>
      <c r="G44" s="356">
        <v>315938</v>
      </c>
      <c r="H44" s="453">
        <v>0</v>
      </c>
      <c r="I44" s="454">
        <v>0</v>
      </c>
    </row>
    <row r="45" spans="1:9" ht="42" customHeight="1">
      <c r="A45" s="334"/>
      <c r="B45" s="39" t="s">
        <v>28</v>
      </c>
      <c r="C45" s="27">
        <v>714004</v>
      </c>
      <c r="D45" s="40" t="s">
        <v>89</v>
      </c>
      <c r="E45" s="265"/>
      <c r="F45" s="282">
        <v>16628</v>
      </c>
      <c r="G45" s="356">
        <v>16628</v>
      </c>
      <c r="H45" s="453">
        <v>0</v>
      </c>
      <c r="I45" s="454">
        <v>0</v>
      </c>
    </row>
    <row r="46" spans="1:9">
      <c r="A46" s="434"/>
      <c r="B46" s="465"/>
      <c r="C46" s="306">
        <v>1</v>
      </c>
      <c r="D46" s="306" t="s">
        <v>606</v>
      </c>
      <c r="E46" s="307">
        <f>SUM(E47:E50)</f>
        <v>2359</v>
      </c>
      <c r="F46" s="308">
        <f>SUM(F47:F50)</f>
        <v>7000</v>
      </c>
      <c r="G46" s="431">
        <f>SUM(G47:G50)</f>
        <v>9359</v>
      </c>
      <c r="H46" s="535">
        <f>SUM(H47:H50)</f>
        <v>2359</v>
      </c>
      <c r="I46" s="536">
        <f>SUM(I47:I50)</f>
        <v>2359</v>
      </c>
    </row>
    <row r="47" spans="1:9" ht="16.5" customHeight="1">
      <c r="A47" s="334"/>
      <c r="B47" s="39" t="s">
        <v>75</v>
      </c>
      <c r="C47" s="27">
        <v>637027</v>
      </c>
      <c r="D47" s="40" t="s">
        <v>601</v>
      </c>
      <c r="E47" s="265">
        <v>154</v>
      </c>
      <c r="F47" s="281"/>
      <c r="G47" s="432">
        <v>154</v>
      </c>
      <c r="H47" s="453">
        <v>154</v>
      </c>
      <c r="I47" s="454">
        <v>154</v>
      </c>
    </row>
    <row r="48" spans="1:9" ht="25.9" customHeight="1">
      <c r="A48" s="334"/>
      <c r="B48" s="39" t="s">
        <v>75</v>
      </c>
      <c r="C48" s="27">
        <v>637027</v>
      </c>
      <c r="D48" s="40" t="s">
        <v>581</v>
      </c>
      <c r="E48" s="265">
        <v>1205</v>
      </c>
      <c r="F48" s="281"/>
      <c r="G48" s="432">
        <f>SUM(E48)</f>
        <v>1205</v>
      </c>
      <c r="H48" s="453">
        <v>1205</v>
      </c>
      <c r="I48" s="454">
        <v>1205</v>
      </c>
    </row>
    <row r="49" spans="1:9" ht="28.15" customHeight="1">
      <c r="A49" s="334"/>
      <c r="B49" s="39" t="s">
        <v>75</v>
      </c>
      <c r="C49" s="27">
        <v>642001</v>
      </c>
      <c r="D49" s="40" t="s">
        <v>85</v>
      </c>
      <c r="E49" s="265">
        <v>1000</v>
      </c>
      <c r="F49" s="281"/>
      <c r="G49" s="432">
        <v>1000</v>
      </c>
      <c r="H49" s="453">
        <v>1000</v>
      </c>
      <c r="I49" s="454">
        <v>1000</v>
      </c>
    </row>
    <row r="50" spans="1:9" ht="28.9" customHeight="1">
      <c r="A50" s="334"/>
      <c r="B50" s="39" t="s">
        <v>75</v>
      </c>
      <c r="C50" s="27">
        <v>635006</v>
      </c>
      <c r="D50" s="40" t="s">
        <v>681</v>
      </c>
      <c r="E50" s="265"/>
      <c r="F50" s="281">
        <v>7000</v>
      </c>
      <c r="G50" s="432">
        <f>SUM(F50)</f>
        <v>7000</v>
      </c>
      <c r="H50" s="453">
        <v>0</v>
      </c>
      <c r="I50" s="454">
        <v>0</v>
      </c>
    </row>
    <row r="51" spans="1:9">
      <c r="A51" s="327" t="s">
        <v>721</v>
      </c>
      <c r="B51" s="1076" t="s">
        <v>90</v>
      </c>
      <c r="C51" s="1094"/>
      <c r="D51" s="1094"/>
      <c r="E51" s="261">
        <f>SUM(E52)</f>
        <v>12185</v>
      </c>
      <c r="F51" s="280">
        <f>SUM(F52)</f>
        <v>85535</v>
      </c>
      <c r="G51" s="429">
        <f>SUM(E51,F51)</f>
        <v>97720</v>
      </c>
      <c r="H51" s="466">
        <f>SUM(H52)</f>
        <v>12250</v>
      </c>
      <c r="I51" s="467">
        <f>SUM(I52)</f>
        <v>12343</v>
      </c>
    </row>
    <row r="52" spans="1:9" ht="30" customHeight="1">
      <c r="A52" s="371" t="s">
        <v>91</v>
      </c>
      <c r="B52" s="35"/>
      <c r="C52" s="36">
        <v>1</v>
      </c>
      <c r="D52" s="45" t="s">
        <v>92</v>
      </c>
      <c r="E52" s="267">
        <f>SUM(E53:E57)</f>
        <v>12185</v>
      </c>
      <c r="F52" s="254">
        <f>SUM(F53:F58)</f>
        <v>85535</v>
      </c>
      <c r="G52" s="435">
        <f>SUM(F52,E52)</f>
        <v>97720</v>
      </c>
      <c r="H52" s="537">
        <f>SUM(H53:H58)</f>
        <v>12250</v>
      </c>
      <c r="I52" s="538">
        <f>SUM(I53:I58)</f>
        <v>12343</v>
      </c>
    </row>
    <row r="53" spans="1:9" ht="28.5" customHeight="1">
      <c r="A53" s="382"/>
      <c r="B53" s="39" t="s">
        <v>93</v>
      </c>
      <c r="C53" s="27">
        <v>641001</v>
      </c>
      <c r="D53" s="40" t="s">
        <v>94</v>
      </c>
      <c r="E53" s="265">
        <v>3651</v>
      </c>
      <c r="F53" s="281"/>
      <c r="G53" s="354">
        <f>SUM(E53)</f>
        <v>3651</v>
      </c>
      <c r="H53" s="453">
        <v>3651</v>
      </c>
      <c r="I53" s="450">
        <v>3700</v>
      </c>
    </row>
    <row r="54" spans="1:9">
      <c r="A54" s="382"/>
      <c r="B54" s="39" t="s">
        <v>93</v>
      </c>
      <c r="C54" s="27">
        <v>641001</v>
      </c>
      <c r="D54" s="42" t="s">
        <v>95</v>
      </c>
      <c r="E54" s="265">
        <v>8534</v>
      </c>
      <c r="F54" s="281"/>
      <c r="G54" s="354">
        <f>SUM(E54)</f>
        <v>8534</v>
      </c>
      <c r="H54" s="453">
        <v>8599</v>
      </c>
      <c r="I54" s="450">
        <v>8643</v>
      </c>
    </row>
    <row r="55" spans="1:9" ht="27" customHeight="1">
      <c r="A55" s="382"/>
      <c r="B55" s="39" t="s">
        <v>96</v>
      </c>
      <c r="C55" s="27">
        <v>717002</v>
      </c>
      <c r="D55" s="40" t="s">
        <v>597</v>
      </c>
      <c r="E55" s="265"/>
      <c r="F55" s="281">
        <v>53268</v>
      </c>
      <c r="G55" s="354">
        <f>SUM(G53:G54)</f>
        <v>12185</v>
      </c>
      <c r="H55" s="453">
        <v>0</v>
      </c>
      <c r="I55" s="450">
        <v>0</v>
      </c>
    </row>
    <row r="56" spans="1:9" ht="28.15" customHeight="1">
      <c r="A56" s="382"/>
      <c r="B56" s="47" t="s">
        <v>93</v>
      </c>
      <c r="C56" s="27">
        <v>717002</v>
      </c>
      <c r="D56" s="60" t="s">
        <v>682</v>
      </c>
      <c r="E56" s="265"/>
      <c r="F56" s="282">
        <v>29537</v>
      </c>
      <c r="G56" s="356">
        <f>SUM(F56)</f>
        <v>29537</v>
      </c>
      <c r="H56" s="453">
        <v>0</v>
      </c>
      <c r="I56" s="450">
        <v>0</v>
      </c>
    </row>
    <row r="57" spans="1:9" ht="27.6" customHeight="1">
      <c r="A57" s="383"/>
      <c r="B57" s="132" t="s">
        <v>93</v>
      </c>
      <c r="C57" s="132">
        <v>717002</v>
      </c>
      <c r="D57" s="169" t="s">
        <v>582</v>
      </c>
      <c r="E57" s="264"/>
      <c r="F57" s="282">
        <v>1400</v>
      </c>
      <c r="G57" s="356">
        <f t="shared" ref="G57:G62" si="1">SUM(F57)</f>
        <v>1400</v>
      </c>
      <c r="H57" s="453">
        <v>0</v>
      </c>
      <c r="I57" s="450">
        <v>0</v>
      </c>
    </row>
    <row r="58" spans="1:9" ht="17.45" customHeight="1">
      <c r="A58" s="383"/>
      <c r="B58" s="190" t="s">
        <v>93</v>
      </c>
      <c r="C58" s="132">
        <v>717002</v>
      </c>
      <c r="D58" s="169" t="s">
        <v>596</v>
      </c>
      <c r="E58" s="264"/>
      <c r="F58" s="282">
        <v>1330</v>
      </c>
      <c r="G58" s="356">
        <f t="shared" si="1"/>
        <v>1330</v>
      </c>
      <c r="H58" s="453">
        <v>0</v>
      </c>
      <c r="I58" s="450">
        <v>0</v>
      </c>
    </row>
    <row r="59" spans="1:9">
      <c r="A59" s="436" t="s">
        <v>97</v>
      </c>
      <c r="B59" s="1076" t="s">
        <v>20</v>
      </c>
      <c r="C59" s="1112"/>
      <c r="D59" s="1112"/>
      <c r="E59" s="261"/>
      <c r="F59" s="280">
        <f>SUM(F60)</f>
        <v>249850</v>
      </c>
      <c r="G59" s="357">
        <f t="shared" si="1"/>
        <v>249850</v>
      </c>
      <c r="H59" s="487">
        <v>0</v>
      </c>
      <c r="I59" s="447">
        <v>0</v>
      </c>
    </row>
    <row r="60" spans="1:9" ht="29.45" customHeight="1">
      <c r="A60" s="337" t="s">
        <v>722</v>
      </c>
      <c r="B60" s="35"/>
      <c r="C60" s="36">
        <v>1</v>
      </c>
      <c r="D60" s="45" t="s">
        <v>98</v>
      </c>
      <c r="E60" s="267"/>
      <c r="F60" s="254">
        <f>SUM(F61:F62)</f>
        <v>249850</v>
      </c>
      <c r="G60" s="435">
        <f t="shared" si="1"/>
        <v>249850</v>
      </c>
      <c r="H60" s="451">
        <v>0</v>
      </c>
      <c r="I60" s="452">
        <v>0</v>
      </c>
    </row>
    <row r="61" spans="1:9">
      <c r="A61" s="338"/>
      <c r="B61" s="66" t="s">
        <v>93</v>
      </c>
      <c r="C61" s="56">
        <v>717002</v>
      </c>
      <c r="D61" s="55" t="s">
        <v>598</v>
      </c>
      <c r="E61" s="289"/>
      <c r="F61" s="292">
        <v>237358</v>
      </c>
      <c r="G61" s="437">
        <f t="shared" si="1"/>
        <v>237358</v>
      </c>
      <c r="H61" s="448">
        <v>0</v>
      </c>
      <c r="I61" s="449">
        <v>0</v>
      </c>
    </row>
    <row r="62" spans="1:9" ht="29.45" customHeight="1">
      <c r="A62" s="438"/>
      <c r="B62" s="39" t="s">
        <v>93</v>
      </c>
      <c r="C62" s="27">
        <v>717002</v>
      </c>
      <c r="D62" s="40" t="s">
        <v>99</v>
      </c>
      <c r="E62" s="265"/>
      <c r="F62" s="281">
        <v>12492</v>
      </c>
      <c r="G62" s="354">
        <f t="shared" si="1"/>
        <v>12492</v>
      </c>
      <c r="H62" s="448">
        <v>0</v>
      </c>
      <c r="I62" s="449">
        <v>0</v>
      </c>
    </row>
    <row r="63" spans="1:9">
      <c r="A63" s="439" t="s">
        <v>100</v>
      </c>
      <c r="B63" s="1116" t="s">
        <v>101</v>
      </c>
      <c r="C63" s="1117"/>
      <c r="D63" s="1118"/>
      <c r="E63" s="290"/>
      <c r="F63" s="460">
        <f>SUM(F64)</f>
        <v>34232</v>
      </c>
      <c r="G63" s="461">
        <f>SUM(G64)</f>
        <v>34232</v>
      </c>
      <c r="H63" s="458">
        <v>0</v>
      </c>
      <c r="I63" s="459">
        <v>0</v>
      </c>
    </row>
    <row r="64" spans="1:9" ht="67.900000000000006" customHeight="1" thickBot="1">
      <c r="A64" s="543"/>
      <c r="B64" s="544" t="s">
        <v>62</v>
      </c>
      <c r="C64" s="545">
        <v>713002</v>
      </c>
      <c r="D64" s="546" t="s">
        <v>693</v>
      </c>
      <c r="E64" s="547"/>
      <c r="F64" s="304">
        <v>34232</v>
      </c>
      <c r="G64" s="548">
        <f>SUM(F64)</f>
        <v>34232</v>
      </c>
      <c r="H64" s="549">
        <v>0</v>
      </c>
      <c r="I64" s="550">
        <v>0</v>
      </c>
    </row>
    <row r="65" spans="1:9" ht="16.5" thickTop="1" thickBot="1">
      <c r="A65" s="440"/>
      <c r="B65" s="68"/>
      <c r="C65" s="69"/>
      <c r="D65" s="70"/>
      <c r="E65" s="71"/>
      <c r="F65" s="456"/>
      <c r="G65" s="457"/>
      <c r="H65" s="140"/>
      <c r="I65" s="140"/>
    </row>
    <row r="66" spans="1:9" ht="15.75" thickTop="1">
      <c r="A66" s="551"/>
      <c r="B66" s="552"/>
      <c r="C66" s="552"/>
      <c r="D66" s="553" t="s">
        <v>102</v>
      </c>
      <c r="E66" s="554"/>
      <c r="F66" s="555">
        <v>0</v>
      </c>
      <c r="G66" s="556">
        <f t="shared" ref="G66:I67" si="2">SUM(G67)</f>
        <v>3367</v>
      </c>
      <c r="H66" s="1010">
        <f t="shared" si="2"/>
        <v>3367</v>
      </c>
      <c r="I66" s="1011">
        <f t="shared" si="2"/>
        <v>3367</v>
      </c>
    </row>
    <row r="67" spans="1:9">
      <c r="A67" s="441" t="s">
        <v>72</v>
      </c>
      <c r="B67" s="1109" t="s">
        <v>570</v>
      </c>
      <c r="C67" s="1110"/>
      <c r="D67" s="72"/>
      <c r="E67" s="73"/>
      <c r="F67" s="483">
        <v>0</v>
      </c>
      <c r="G67" s="484">
        <f t="shared" si="2"/>
        <v>3367</v>
      </c>
      <c r="H67" s="1012">
        <f t="shared" si="2"/>
        <v>3367</v>
      </c>
      <c r="I67" s="1013">
        <f t="shared" si="2"/>
        <v>3367</v>
      </c>
    </row>
    <row r="68" spans="1:9" ht="27.75" customHeight="1" thickBot="1">
      <c r="A68" s="442"/>
      <c r="B68" s="443" t="s">
        <v>71</v>
      </c>
      <c r="C68" s="444">
        <v>824</v>
      </c>
      <c r="D68" s="445" t="s">
        <v>569</v>
      </c>
      <c r="E68" s="446"/>
      <c r="F68" s="485">
        <v>0</v>
      </c>
      <c r="G68" s="486">
        <v>3367</v>
      </c>
      <c r="H68" s="1014">
        <v>3367</v>
      </c>
      <c r="I68" s="1015">
        <v>3367</v>
      </c>
    </row>
    <row r="69" spans="1:9" ht="15.75" thickTop="1"/>
  </sheetData>
  <mergeCells count="16">
    <mergeCell ref="A9:D9"/>
    <mergeCell ref="B12:D12"/>
    <mergeCell ref="E6:E7"/>
    <mergeCell ref="B67:C67"/>
    <mergeCell ref="B28:D28"/>
    <mergeCell ref="B51:D51"/>
    <mergeCell ref="B59:D59"/>
    <mergeCell ref="B29:D29"/>
    <mergeCell ref="B63:D63"/>
    <mergeCell ref="H4:H5"/>
    <mergeCell ref="I4:I5"/>
    <mergeCell ref="F6:F7"/>
    <mergeCell ref="A1:D1"/>
    <mergeCell ref="A3:G3"/>
    <mergeCell ref="E4:F4"/>
    <mergeCell ref="G4:G7"/>
  </mergeCells>
  <phoneticPr fontId="63" type="noConversion"/>
  <pageMargins left="0.75" right="0.75" top="1" bottom="1" header="0.4921259845" footer="0.4921259845"/>
  <pageSetup paperSize="9" scale="81" orientation="landscape" r:id="rId1"/>
  <headerFooter alignWithMargins="0"/>
  <rowBreaks count="2" manualBreakCount="2">
    <brk id="22" max="16383" man="1"/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topLeftCell="D1" workbookViewId="0">
      <selection activeCell="G11" sqref="G11"/>
    </sheetView>
  </sheetViews>
  <sheetFormatPr defaultRowHeight="15"/>
  <cols>
    <col min="1" max="1" width="8.5703125" customWidth="1"/>
    <col min="4" max="4" width="25.42578125" customWidth="1"/>
    <col min="5" max="5" width="15" customWidth="1"/>
    <col min="6" max="6" width="17.28515625" customWidth="1"/>
    <col min="7" max="7" width="20.7109375" customWidth="1"/>
    <col min="8" max="8" width="13.7109375" customWidth="1"/>
    <col min="9" max="9" width="14.140625" customWidth="1"/>
  </cols>
  <sheetData>
    <row r="1" spans="1:9" ht="18.75">
      <c r="A1" s="2" t="s">
        <v>103</v>
      </c>
      <c r="B1" s="3"/>
      <c r="C1" s="3"/>
      <c r="D1" s="3"/>
      <c r="E1" s="3"/>
    </row>
    <row r="2" spans="1:9" ht="15.75" thickBot="1">
      <c r="A2" s="5"/>
    </row>
    <row r="3" spans="1:9" ht="24.75" thickTop="1" thickBot="1">
      <c r="A3" s="1121" t="s">
        <v>542</v>
      </c>
      <c r="B3" s="1122"/>
      <c r="C3" s="1122"/>
      <c r="D3" s="1122"/>
      <c r="E3" s="1122"/>
      <c r="F3" s="1123"/>
      <c r="G3" s="1123"/>
      <c r="H3" s="591"/>
      <c r="I3" s="1024" t="s">
        <v>731</v>
      </c>
    </row>
    <row r="4" spans="1:9" ht="16.5" thickTop="1">
      <c r="A4" s="6"/>
      <c r="B4" s="7"/>
      <c r="C4" s="8"/>
      <c r="D4" s="74"/>
      <c r="E4" s="1124" t="s">
        <v>0</v>
      </c>
      <c r="F4" s="1125"/>
      <c r="G4" s="1049" t="s">
        <v>726</v>
      </c>
      <c r="H4" s="1038" t="s">
        <v>667</v>
      </c>
      <c r="I4" s="1119" t="s">
        <v>668</v>
      </c>
    </row>
    <row r="5" spans="1:9" ht="27.6" customHeight="1">
      <c r="A5" s="9" t="s">
        <v>1</v>
      </c>
      <c r="B5" s="10" t="s">
        <v>2</v>
      </c>
      <c r="C5" s="11"/>
      <c r="D5" s="75"/>
      <c r="E5" s="394" t="s">
        <v>3</v>
      </c>
      <c r="F5" s="462" t="s">
        <v>4</v>
      </c>
      <c r="G5" s="1126"/>
      <c r="H5" s="1039"/>
      <c r="I5" s="1120"/>
    </row>
    <row r="6" spans="1:9" ht="17.45" customHeight="1">
      <c r="A6" s="12" t="s">
        <v>5</v>
      </c>
      <c r="B6" s="13" t="s">
        <v>6</v>
      </c>
      <c r="C6" s="8"/>
      <c r="D6" s="76" t="s">
        <v>7</v>
      </c>
      <c r="E6" s="1043" t="s">
        <v>543</v>
      </c>
      <c r="F6" s="1043" t="s">
        <v>543</v>
      </c>
      <c r="G6" s="1051"/>
      <c r="H6" s="317" t="s">
        <v>669</v>
      </c>
      <c r="I6" s="463" t="s">
        <v>564</v>
      </c>
    </row>
    <row r="7" spans="1:9" ht="28.15" customHeight="1">
      <c r="A7" s="12" t="s">
        <v>8</v>
      </c>
      <c r="B7" s="13" t="s">
        <v>9</v>
      </c>
      <c r="C7" s="8"/>
      <c r="D7" s="76"/>
      <c r="E7" s="1044"/>
      <c r="F7" s="1044"/>
      <c r="G7" s="1052"/>
      <c r="H7" s="318" t="s">
        <v>566</v>
      </c>
      <c r="I7" s="990" t="s">
        <v>566</v>
      </c>
    </row>
    <row r="8" spans="1:9" ht="15.75" thickBot="1">
      <c r="A8" s="15"/>
      <c r="B8" s="16" t="s">
        <v>10</v>
      </c>
      <c r="C8" s="17"/>
      <c r="D8" s="77"/>
      <c r="E8" s="240" t="s">
        <v>11</v>
      </c>
      <c r="F8" s="240" t="s">
        <v>11</v>
      </c>
      <c r="G8" s="995" t="s">
        <v>11</v>
      </c>
      <c r="H8" s="319" t="s">
        <v>641</v>
      </c>
      <c r="I8" s="464" t="s">
        <v>641</v>
      </c>
    </row>
    <row r="9" spans="1:9" ht="16.5" thickTop="1">
      <c r="A9" s="1128" t="s">
        <v>104</v>
      </c>
      <c r="B9" s="1129"/>
      <c r="C9" s="1129"/>
      <c r="D9" s="1130"/>
      <c r="E9" s="21">
        <f>SUM(E10,E22,E36)</f>
        <v>173299</v>
      </c>
      <c r="F9" s="21">
        <f>SUM(F10,F22,F36)</f>
        <v>424170.6</v>
      </c>
      <c r="G9" s="21">
        <f>SUM(E9,F9)</f>
        <v>597469.6</v>
      </c>
      <c r="H9" s="672">
        <f>SUM(H10,H22,H36)</f>
        <v>167651</v>
      </c>
      <c r="I9" s="507">
        <f>SUM(I10,I22,I36)</f>
        <v>167771</v>
      </c>
    </row>
    <row r="10" spans="1:9">
      <c r="A10" s="22" t="s">
        <v>105</v>
      </c>
      <c r="B10" s="1095" t="s">
        <v>106</v>
      </c>
      <c r="C10" s="1096"/>
      <c r="D10" s="1131"/>
      <c r="E10" s="24">
        <f>SUM(E11:E21)</f>
        <v>143160</v>
      </c>
      <c r="F10" s="256">
        <f>SUM(F11:F21)</f>
        <v>0</v>
      </c>
      <c r="G10" s="660">
        <f>SUM(G11:G21)</f>
        <v>143160</v>
      </c>
      <c r="H10" s="623">
        <f>SUM(H11:H20)</f>
        <v>142201</v>
      </c>
      <c r="I10" s="467">
        <f>SUM(I11:I21)</f>
        <v>142239</v>
      </c>
    </row>
    <row r="11" spans="1:9" ht="28.5" customHeight="1">
      <c r="A11" s="208"/>
      <c r="B11" s="181" t="s">
        <v>107</v>
      </c>
      <c r="C11" s="187" t="s">
        <v>13</v>
      </c>
      <c r="D11" s="205" t="s">
        <v>590</v>
      </c>
      <c r="E11" s="61">
        <v>21658</v>
      </c>
      <c r="F11" s="288"/>
      <c r="G11" s="661">
        <f>SUM(E11)</f>
        <v>21658</v>
      </c>
      <c r="H11" s="585">
        <v>21658</v>
      </c>
      <c r="I11" s="454">
        <v>21658</v>
      </c>
    </row>
    <row r="12" spans="1:9" ht="16.149999999999999" customHeight="1">
      <c r="A12" s="25"/>
      <c r="B12" s="26" t="s">
        <v>107</v>
      </c>
      <c r="C12" s="43" t="s">
        <v>108</v>
      </c>
      <c r="D12" s="78" t="s">
        <v>69</v>
      </c>
      <c r="E12" s="30">
        <v>1205</v>
      </c>
      <c r="F12" s="272"/>
      <c r="G12" s="662">
        <v>1205</v>
      </c>
      <c r="H12" s="585">
        <v>1205</v>
      </c>
      <c r="I12" s="454">
        <v>1205</v>
      </c>
    </row>
    <row r="13" spans="1:9" ht="29.45" customHeight="1">
      <c r="A13" s="25"/>
      <c r="B13" s="26" t="s">
        <v>107</v>
      </c>
      <c r="C13" s="27">
        <v>633006</v>
      </c>
      <c r="D13" s="79" t="s">
        <v>109</v>
      </c>
      <c r="E13" s="30">
        <v>6600</v>
      </c>
      <c r="F13" s="272"/>
      <c r="G13" s="662">
        <v>6600</v>
      </c>
      <c r="H13" s="585">
        <v>6600</v>
      </c>
      <c r="I13" s="454">
        <v>6600</v>
      </c>
    </row>
    <row r="14" spans="1:9">
      <c r="A14" s="25"/>
      <c r="B14" s="26" t="s">
        <v>107</v>
      </c>
      <c r="C14" s="27">
        <v>633009</v>
      </c>
      <c r="D14" s="80" t="s">
        <v>110</v>
      </c>
      <c r="E14" s="30">
        <v>66</v>
      </c>
      <c r="F14" s="272"/>
      <c r="G14" s="662">
        <v>66</v>
      </c>
      <c r="H14" s="585">
        <v>66</v>
      </c>
      <c r="I14" s="454">
        <v>66</v>
      </c>
    </row>
    <row r="15" spans="1:9" ht="27" customHeight="1">
      <c r="A15" s="25"/>
      <c r="B15" s="26" t="s">
        <v>107</v>
      </c>
      <c r="C15" s="27">
        <v>637004</v>
      </c>
      <c r="D15" s="79" t="s">
        <v>111</v>
      </c>
      <c r="E15" s="30">
        <v>109000</v>
      </c>
      <c r="F15" s="272"/>
      <c r="G15" s="662">
        <v>109000</v>
      </c>
      <c r="H15" s="585">
        <v>110000</v>
      </c>
      <c r="I15" s="454">
        <v>110000</v>
      </c>
    </row>
    <row r="16" spans="1:9" ht="28.5" customHeight="1">
      <c r="A16" s="25"/>
      <c r="B16" s="26" t="s">
        <v>107</v>
      </c>
      <c r="C16" s="27">
        <v>637004</v>
      </c>
      <c r="D16" s="79" t="s">
        <v>112</v>
      </c>
      <c r="E16" s="30">
        <v>100</v>
      </c>
      <c r="F16" s="272"/>
      <c r="G16" s="662">
        <v>100</v>
      </c>
      <c r="H16" s="585">
        <v>100</v>
      </c>
      <c r="I16" s="454">
        <v>100</v>
      </c>
    </row>
    <row r="17" spans="1:9" ht="16.149999999999999" customHeight="1">
      <c r="A17" s="25"/>
      <c r="B17" s="26" t="s">
        <v>107</v>
      </c>
      <c r="C17" s="27">
        <v>637004</v>
      </c>
      <c r="D17" s="79" t="s">
        <v>113</v>
      </c>
      <c r="E17" s="30">
        <v>200</v>
      </c>
      <c r="F17" s="272"/>
      <c r="G17" s="662">
        <v>200</v>
      </c>
      <c r="H17" s="585">
        <v>200</v>
      </c>
      <c r="I17" s="454">
        <v>200</v>
      </c>
    </row>
    <row r="18" spans="1:9" ht="27.75" customHeight="1">
      <c r="A18" s="25"/>
      <c r="B18" s="26" t="s">
        <v>107</v>
      </c>
      <c r="C18" s="27">
        <v>637016</v>
      </c>
      <c r="D18" s="79" t="s">
        <v>114</v>
      </c>
      <c r="E18" s="30">
        <v>300</v>
      </c>
      <c r="F18" s="272"/>
      <c r="G18" s="662">
        <v>300</v>
      </c>
      <c r="H18" s="585">
        <v>300</v>
      </c>
      <c r="I18" s="454">
        <v>300</v>
      </c>
    </row>
    <row r="19" spans="1:9" ht="27" customHeight="1">
      <c r="A19" s="25"/>
      <c r="B19" s="26" t="s">
        <v>107</v>
      </c>
      <c r="C19" s="27">
        <v>641001</v>
      </c>
      <c r="D19" s="79" t="s">
        <v>115</v>
      </c>
      <c r="E19" s="30">
        <v>2031</v>
      </c>
      <c r="F19" s="272"/>
      <c r="G19" s="662">
        <f>SUM(E19)</f>
        <v>2031</v>
      </c>
      <c r="H19" s="585">
        <v>2072</v>
      </c>
      <c r="I19" s="454">
        <v>2110</v>
      </c>
    </row>
    <row r="20" spans="1:9" ht="27" customHeight="1">
      <c r="A20" s="25"/>
      <c r="B20" s="26" t="s">
        <v>107</v>
      </c>
      <c r="C20" s="113">
        <v>641001</v>
      </c>
      <c r="D20" s="81" t="s">
        <v>658</v>
      </c>
      <c r="E20" s="30">
        <v>2000</v>
      </c>
      <c r="F20" s="272"/>
      <c r="G20" s="662">
        <f>SUM(E20)</f>
        <v>2000</v>
      </c>
      <c r="H20" s="585">
        <v>0</v>
      </c>
      <c r="I20" s="454">
        <v>0</v>
      </c>
    </row>
    <row r="21" spans="1:9" ht="16.899999999999999" customHeight="1">
      <c r="A21" s="25"/>
      <c r="B21" s="26" t="s">
        <v>116</v>
      </c>
      <c r="C21" s="27">
        <v>642015</v>
      </c>
      <c r="D21" s="81" t="s">
        <v>17</v>
      </c>
      <c r="E21" s="30">
        <v>0</v>
      </c>
      <c r="F21" s="272"/>
      <c r="G21" s="662">
        <v>0</v>
      </c>
      <c r="H21" s="585">
        <v>0</v>
      </c>
      <c r="I21" s="454">
        <v>0</v>
      </c>
    </row>
    <row r="22" spans="1:9">
      <c r="A22" s="34" t="s">
        <v>117</v>
      </c>
      <c r="B22" s="1076" t="s">
        <v>118</v>
      </c>
      <c r="C22" s="1077"/>
      <c r="D22" s="1127"/>
      <c r="E22" s="23">
        <f>SUM(E36,E34,E23)</f>
        <v>30139</v>
      </c>
      <c r="F22" s="273">
        <v>19000</v>
      </c>
      <c r="G22" s="619">
        <f>SUM(G34,G23)</f>
        <v>49139</v>
      </c>
      <c r="H22" s="623">
        <f>SUM(H23,H34)</f>
        <v>25450</v>
      </c>
      <c r="I22" s="467">
        <f>SUM(I34,I23)</f>
        <v>25532</v>
      </c>
    </row>
    <row r="23" spans="1:9">
      <c r="A23" s="44" t="s">
        <v>119</v>
      </c>
      <c r="B23" s="82"/>
      <c r="C23" s="36">
        <v>1</v>
      </c>
      <c r="D23" s="83" t="s">
        <v>120</v>
      </c>
      <c r="E23" s="38">
        <f>SUM(E24:E33)</f>
        <v>29360</v>
      </c>
      <c r="F23" s="267">
        <f>SUM(F24:F33)</f>
        <v>19000</v>
      </c>
      <c r="G23" s="663">
        <f>SUM(G24:G33)</f>
        <v>48360</v>
      </c>
      <c r="H23" s="586">
        <f>SUM(H24:H33)</f>
        <v>24671</v>
      </c>
      <c r="I23" s="538">
        <f>SUM(I24:I33)</f>
        <v>24712</v>
      </c>
    </row>
    <row r="24" spans="1:9">
      <c r="A24" s="209"/>
      <c r="B24" s="190" t="s">
        <v>107</v>
      </c>
      <c r="C24" s="210">
        <v>633006</v>
      </c>
      <c r="D24" s="211" t="s">
        <v>558</v>
      </c>
      <c r="E24" s="86">
        <v>1400</v>
      </c>
      <c r="F24" s="264"/>
      <c r="G24" s="664">
        <v>1400</v>
      </c>
      <c r="H24" s="585">
        <v>1500</v>
      </c>
      <c r="I24" s="454">
        <v>1500</v>
      </c>
    </row>
    <row r="25" spans="1:9" ht="25.5" customHeight="1">
      <c r="A25" s="209"/>
      <c r="B25" s="190" t="s">
        <v>107</v>
      </c>
      <c r="C25" s="212">
        <v>637004</v>
      </c>
      <c r="D25" s="213" t="s">
        <v>121</v>
      </c>
      <c r="E25" s="86">
        <v>1220</v>
      </c>
      <c r="F25" s="264"/>
      <c r="G25" s="664">
        <v>1220</v>
      </c>
      <c r="H25" s="585">
        <v>1300</v>
      </c>
      <c r="I25" s="454">
        <v>1300</v>
      </c>
    </row>
    <row r="26" spans="1:9" ht="27.75" customHeight="1">
      <c r="A26" s="209"/>
      <c r="B26" s="190" t="s">
        <v>122</v>
      </c>
      <c r="C26" s="212">
        <v>637004</v>
      </c>
      <c r="D26" s="213" t="s">
        <v>123</v>
      </c>
      <c r="E26" s="86">
        <v>10000</v>
      </c>
      <c r="F26" s="264"/>
      <c r="G26" s="664">
        <v>10000</v>
      </c>
      <c r="H26" s="585">
        <v>5000</v>
      </c>
      <c r="I26" s="454">
        <v>5000</v>
      </c>
    </row>
    <row r="27" spans="1:9" ht="29.25" customHeight="1">
      <c r="A27" s="209"/>
      <c r="B27" s="190" t="s">
        <v>107</v>
      </c>
      <c r="C27" s="214">
        <v>641001</v>
      </c>
      <c r="D27" s="213" t="s">
        <v>124</v>
      </c>
      <c r="E27" s="86">
        <v>8255</v>
      </c>
      <c r="F27" s="669"/>
      <c r="G27" s="664">
        <f>SUM(E27)</f>
        <v>8255</v>
      </c>
      <c r="H27" s="585">
        <v>8271</v>
      </c>
      <c r="I27" s="454">
        <v>8312</v>
      </c>
    </row>
    <row r="28" spans="1:9" ht="29.45" customHeight="1">
      <c r="A28" s="209"/>
      <c r="B28" s="190" t="s">
        <v>107</v>
      </c>
      <c r="C28" s="214">
        <v>637004</v>
      </c>
      <c r="D28" s="213" t="s">
        <v>125</v>
      </c>
      <c r="E28" s="86">
        <v>1000</v>
      </c>
      <c r="F28" s="669"/>
      <c r="G28" s="664">
        <f>SUM(E28)</f>
        <v>1000</v>
      </c>
      <c r="H28" s="585">
        <v>1000</v>
      </c>
      <c r="I28" s="454">
        <v>1000</v>
      </c>
    </row>
    <row r="29" spans="1:9" ht="26.25" customHeight="1">
      <c r="A29" s="209"/>
      <c r="B29" s="190" t="s">
        <v>107</v>
      </c>
      <c r="C29" s="212">
        <v>636001</v>
      </c>
      <c r="D29" s="213" t="s">
        <v>621</v>
      </c>
      <c r="E29" s="86">
        <v>100</v>
      </c>
      <c r="F29" s="669"/>
      <c r="G29" s="664">
        <f>SUM(E29)</f>
        <v>100</v>
      </c>
      <c r="H29" s="585">
        <v>100</v>
      </c>
      <c r="I29" s="454">
        <v>100</v>
      </c>
    </row>
    <row r="30" spans="1:9" ht="14.45" customHeight="1">
      <c r="A30" s="84"/>
      <c r="B30" s="26" t="s">
        <v>107</v>
      </c>
      <c r="C30" s="87" t="s">
        <v>126</v>
      </c>
      <c r="D30" s="85" t="s">
        <v>127</v>
      </c>
      <c r="E30" s="86">
        <v>7385</v>
      </c>
      <c r="F30" s="289"/>
      <c r="G30" s="664">
        <v>7385</v>
      </c>
      <c r="H30" s="585">
        <v>7500</v>
      </c>
      <c r="I30" s="454">
        <v>7500</v>
      </c>
    </row>
    <row r="31" spans="1:9">
      <c r="A31" s="84"/>
      <c r="B31" s="26" t="s">
        <v>107</v>
      </c>
      <c r="C31" s="56">
        <v>717001</v>
      </c>
      <c r="D31" s="88" t="s">
        <v>128</v>
      </c>
      <c r="E31" s="67">
        <v>0</v>
      </c>
      <c r="F31" s="669">
        <v>19000</v>
      </c>
      <c r="G31" s="665">
        <v>8500</v>
      </c>
      <c r="H31" s="585">
        <v>0</v>
      </c>
      <c r="I31" s="454">
        <v>0</v>
      </c>
    </row>
    <row r="32" spans="1:9">
      <c r="A32" s="84"/>
      <c r="B32" s="26" t="s">
        <v>107</v>
      </c>
      <c r="C32" s="56">
        <v>717</v>
      </c>
      <c r="D32" s="88" t="s">
        <v>129</v>
      </c>
      <c r="E32" s="67">
        <v>0</v>
      </c>
      <c r="F32" s="669">
        <v>0</v>
      </c>
      <c r="G32" s="665">
        <v>10500</v>
      </c>
      <c r="H32" s="585">
        <v>0</v>
      </c>
      <c r="I32" s="454">
        <v>0</v>
      </c>
    </row>
    <row r="33" spans="1:9" ht="28.5" customHeight="1">
      <c r="A33" s="84"/>
      <c r="B33" s="26" t="s">
        <v>107</v>
      </c>
      <c r="C33" s="27">
        <v>717001</v>
      </c>
      <c r="D33" s="79" t="s">
        <v>717</v>
      </c>
      <c r="E33" s="67">
        <v>0</v>
      </c>
      <c r="F33" s="669">
        <v>0</v>
      </c>
      <c r="G33" s="665"/>
      <c r="H33" s="585">
        <v>0</v>
      </c>
      <c r="I33" s="454">
        <v>0</v>
      </c>
    </row>
    <row r="34" spans="1:9">
      <c r="A34" s="89" t="s">
        <v>130</v>
      </c>
      <c r="B34" s="90"/>
      <c r="C34" s="91">
        <v>2</v>
      </c>
      <c r="D34" s="92" t="s">
        <v>131</v>
      </c>
      <c r="E34" s="659">
        <f>SUM(E35)</f>
        <v>779</v>
      </c>
      <c r="F34" s="670">
        <v>0</v>
      </c>
      <c r="G34" s="666">
        <f>SUM(E34)</f>
        <v>779</v>
      </c>
      <c r="H34" s="586">
        <v>779</v>
      </c>
      <c r="I34" s="538">
        <f>SUM(I35)</f>
        <v>820</v>
      </c>
    </row>
    <row r="35" spans="1:9" ht="30.75" customHeight="1">
      <c r="A35" s="52"/>
      <c r="B35" s="93" t="s">
        <v>107</v>
      </c>
      <c r="C35" s="54">
        <v>641001</v>
      </c>
      <c r="D35" s="85" t="s">
        <v>132</v>
      </c>
      <c r="E35" s="67">
        <v>779</v>
      </c>
      <c r="F35" s="276">
        <v>0</v>
      </c>
      <c r="G35" s="667">
        <f>SUM(E35)</f>
        <v>779</v>
      </c>
      <c r="H35" s="585">
        <v>779</v>
      </c>
      <c r="I35" s="454">
        <v>820</v>
      </c>
    </row>
    <row r="36" spans="1:9">
      <c r="A36" s="64" t="s">
        <v>133</v>
      </c>
      <c r="B36" s="1076" t="s">
        <v>20</v>
      </c>
      <c r="C36" s="1077"/>
      <c r="D36" s="1127"/>
      <c r="E36" s="23"/>
      <c r="F36" s="261">
        <v>405170.6</v>
      </c>
      <c r="G36" s="619">
        <v>405171</v>
      </c>
      <c r="H36" s="587">
        <v>0</v>
      </c>
      <c r="I36" s="588">
        <v>0</v>
      </c>
    </row>
    <row r="37" spans="1:9">
      <c r="A37" s="65" t="s">
        <v>134</v>
      </c>
      <c r="B37" s="35"/>
      <c r="C37" s="36"/>
      <c r="D37" s="94" t="s">
        <v>135</v>
      </c>
      <c r="E37" s="38"/>
      <c r="F37" s="267">
        <v>384912</v>
      </c>
      <c r="G37" s="616">
        <v>384912</v>
      </c>
      <c r="H37" s="583">
        <v>0</v>
      </c>
      <c r="I37" s="584">
        <v>0</v>
      </c>
    </row>
    <row r="38" spans="1:9">
      <c r="A38" s="95"/>
      <c r="B38" s="59" t="s">
        <v>122</v>
      </c>
      <c r="C38" s="27">
        <v>700</v>
      </c>
      <c r="D38" s="96" t="s">
        <v>136</v>
      </c>
      <c r="E38" s="29"/>
      <c r="F38" s="671">
        <v>384912</v>
      </c>
      <c r="G38" s="668">
        <v>384912</v>
      </c>
      <c r="H38" s="585">
        <v>0</v>
      </c>
      <c r="I38" s="454">
        <v>0</v>
      </c>
    </row>
    <row r="39" spans="1:9" ht="30.6" customHeight="1">
      <c r="A39" s="95"/>
      <c r="B39" s="63" t="s">
        <v>122</v>
      </c>
      <c r="C39" s="27">
        <v>700</v>
      </c>
      <c r="D39" s="79" t="s">
        <v>137</v>
      </c>
      <c r="E39" s="29"/>
      <c r="F39" s="671">
        <v>20259</v>
      </c>
      <c r="G39" s="668">
        <v>20259</v>
      </c>
      <c r="H39" s="585">
        <v>0</v>
      </c>
      <c r="I39" s="454">
        <v>0</v>
      </c>
    </row>
  </sheetData>
  <mergeCells count="11">
    <mergeCell ref="B22:D22"/>
    <mergeCell ref="I4:I5"/>
    <mergeCell ref="A3:G3"/>
    <mergeCell ref="E4:F4"/>
    <mergeCell ref="H4:H5"/>
    <mergeCell ref="G4:G7"/>
    <mergeCell ref="B36:D36"/>
    <mergeCell ref="E6:E7"/>
    <mergeCell ref="F6:F7"/>
    <mergeCell ref="A9:D9"/>
    <mergeCell ref="B10:D10"/>
  </mergeCells>
  <phoneticPr fontId="63" type="noConversion"/>
  <pageMargins left="0.7" right="0.7" top="0.75" bottom="0.75" header="0.3" footer="0.3"/>
  <pageSetup paperSize="9" scale="94" orientation="landscape" r:id="rId1"/>
  <rowBreaks count="1" manualBreakCount="1">
    <brk id="2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topLeftCell="A28" workbookViewId="0">
      <selection activeCell="K21" sqref="K21"/>
    </sheetView>
  </sheetViews>
  <sheetFormatPr defaultRowHeight="15"/>
  <cols>
    <col min="2" max="2" width="8.42578125" customWidth="1"/>
    <col min="3" max="3" width="8.140625" customWidth="1"/>
    <col min="4" max="4" width="26.7109375" customWidth="1"/>
    <col min="5" max="5" width="13.85546875" customWidth="1"/>
    <col min="6" max="6" width="17.5703125" customWidth="1"/>
    <col min="7" max="7" width="22.28515625" customWidth="1"/>
    <col min="8" max="9" width="14.7109375" customWidth="1"/>
  </cols>
  <sheetData>
    <row r="1" spans="1:9" ht="18.75">
      <c r="A1" s="2" t="s">
        <v>138</v>
      </c>
      <c r="B1" s="3"/>
      <c r="C1" s="3"/>
      <c r="D1" s="3"/>
      <c r="E1" s="4"/>
    </row>
    <row r="2" spans="1:9" ht="15.75" thickBot="1">
      <c r="A2" s="5"/>
      <c r="E2" s="4"/>
      <c r="G2" s="1"/>
    </row>
    <row r="3" spans="1:9" ht="24.75" thickTop="1" thickBot="1">
      <c r="A3" s="1040" t="s">
        <v>542</v>
      </c>
      <c r="B3" s="1041"/>
      <c r="C3" s="1041"/>
      <c r="D3" s="1041"/>
      <c r="E3" s="1041"/>
      <c r="F3" s="1042"/>
      <c r="G3" s="1144"/>
      <c r="H3" s="591"/>
      <c r="I3" s="1024" t="s">
        <v>731</v>
      </c>
    </row>
    <row r="4" spans="1:9" ht="16.5" thickTop="1">
      <c r="A4" s="321"/>
      <c r="B4" s="7"/>
      <c r="C4" s="8"/>
      <c r="D4" s="74"/>
      <c r="E4" s="1047" t="s">
        <v>577</v>
      </c>
      <c r="F4" s="1093"/>
      <c r="G4" s="1049" t="s">
        <v>725</v>
      </c>
      <c r="H4" s="1038" t="s">
        <v>667</v>
      </c>
      <c r="I4" s="1036" t="s">
        <v>668</v>
      </c>
    </row>
    <row r="5" spans="1:9" ht="28.15" customHeight="1">
      <c r="A5" s="322" t="s">
        <v>1</v>
      </c>
      <c r="B5" s="10" t="s">
        <v>2</v>
      </c>
      <c r="C5" s="11"/>
      <c r="D5" s="75"/>
      <c r="E5" s="392" t="s">
        <v>565</v>
      </c>
      <c r="F5" s="395" t="s">
        <v>566</v>
      </c>
      <c r="G5" s="1050"/>
      <c r="H5" s="1039"/>
      <c r="I5" s="1037"/>
    </row>
    <row r="6" spans="1:9" ht="21" customHeight="1">
      <c r="A6" s="323" t="s">
        <v>5</v>
      </c>
      <c r="B6" s="13" t="s">
        <v>6</v>
      </c>
      <c r="C6" s="8"/>
      <c r="D6" s="14" t="s">
        <v>7</v>
      </c>
      <c r="E6" s="1070" t="s">
        <v>543</v>
      </c>
      <c r="F6" s="1043" t="s">
        <v>543</v>
      </c>
      <c r="G6" s="1051"/>
      <c r="H6" s="317" t="s">
        <v>669</v>
      </c>
      <c r="I6" s="315" t="s">
        <v>564</v>
      </c>
    </row>
    <row r="7" spans="1:9" ht="27" customHeight="1">
      <c r="A7" s="323" t="s">
        <v>8</v>
      </c>
      <c r="B7" s="13" t="s">
        <v>9</v>
      </c>
      <c r="C7" s="8"/>
      <c r="D7" s="14"/>
      <c r="E7" s="1071"/>
      <c r="F7" s="1044"/>
      <c r="G7" s="1052"/>
      <c r="H7" s="318" t="s">
        <v>566</v>
      </c>
      <c r="I7" s="989" t="s">
        <v>566</v>
      </c>
    </row>
    <row r="8" spans="1:9" ht="15.75" thickBot="1">
      <c r="A8" s="324"/>
      <c r="B8" s="16" t="s">
        <v>10</v>
      </c>
      <c r="C8" s="17"/>
      <c r="D8" s="237"/>
      <c r="E8" s="255" t="s">
        <v>11</v>
      </c>
      <c r="F8" s="240" t="s">
        <v>11</v>
      </c>
      <c r="G8" s="991" t="s">
        <v>11</v>
      </c>
      <c r="H8" s="319" t="s">
        <v>641</v>
      </c>
      <c r="I8" s="320" t="s">
        <v>641</v>
      </c>
    </row>
    <row r="9" spans="1:9" ht="16.5" thickTop="1">
      <c r="A9" s="1137" t="s">
        <v>139</v>
      </c>
      <c r="B9" s="1138"/>
      <c r="C9" s="1138"/>
      <c r="D9" s="1138"/>
      <c r="E9" s="906">
        <f>SUM(E10,E18,E28,E35,E41,E46)</f>
        <v>206877</v>
      </c>
      <c r="F9" s="283">
        <v>2112213</v>
      </c>
      <c r="G9" s="730">
        <f>SUM(F9,E9)</f>
        <v>2319090</v>
      </c>
      <c r="H9" s="709">
        <f>SUM(H10,H18,H28,H35,H41,H46)</f>
        <v>221254</v>
      </c>
      <c r="I9" s="414">
        <f>SUM(I10,I18,I28,I35,I41,I46)</f>
        <v>223481</v>
      </c>
    </row>
    <row r="10" spans="1:9" ht="28.15" customHeight="1">
      <c r="A10" s="378" t="s">
        <v>140</v>
      </c>
      <c r="B10" s="1095" t="s">
        <v>141</v>
      </c>
      <c r="C10" s="1096"/>
      <c r="D10" s="1096"/>
      <c r="E10" s="261">
        <f>SUM(E11:E17)</f>
        <v>186405</v>
      </c>
      <c r="F10" s="256">
        <v>0</v>
      </c>
      <c r="G10" s="261">
        <f>SUM(G11:G17)</f>
        <v>186405</v>
      </c>
      <c r="H10" s="623">
        <f>SUM(H11:H17)</f>
        <v>192722</v>
      </c>
      <c r="I10" s="467">
        <f>SUM(I11:I17)</f>
        <v>195031</v>
      </c>
    </row>
    <row r="11" spans="1:9" ht="30" customHeight="1">
      <c r="A11" s="488"/>
      <c r="B11" s="97" t="s">
        <v>142</v>
      </c>
      <c r="C11" s="98">
        <v>635006</v>
      </c>
      <c r="D11" s="860" t="s">
        <v>143</v>
      </c>
      <c r="E11" s="898">
        <v>70000</v>
      </c>
      <c r="F11" s="735"/>
      <c r="G11" s="898">
        <v>70000</v>
      </c>
      <c r="H11" s="585">
        <v>75000</v>
      </c>
      <c r="I11" s="454">
        <v>75000</v>
      </c>
    </row>
    <row r="12" spans="1:9">
      <c r="A12" s="488"/>
      <c r="B12" s="97" t="s">
        <v>142</v>
      </c>
      <c r="C12" s="98">
        <v>641001</v>
      </c>
      <c r="D12" s="859" t="s">
        <v>145</v>
      </c>
      <c r="E12" s="898">
        <v>27462</v>
      </c>
      <c r="F12" s="735"/>
      <c r="G12" s="898">
        <f>SUM(E12)</f>
        <v>27462</v>
      </c>
      <c r="H12" s="585">
        <v>27851</v>
      </c>
      <c r="I12" s="454">
        <v>28292</v>
      </c>
    </row>
    <row r="13" spans="1:9">
      <c r="A13" s="488"/>
      <c r="B13" s="97" t="s">
        <v>142</v>
      </c>
      <c r="C13" s="98">
        <v>641001</v>
      </c>
      <c r="D13" s="859" t="s">
        <v>146</v>
      </c>
      <c r="E13" s="898">
        <v>51956</v>
      </c>
      <c r="F13" s="851"/>
      <c r="G13" s="898">
        <f>SUM(E13)</f>
        <v>51956</v>
      </c>
      <c r="H13" s="585">
        <v>52849</v>
      </c>
      <c r="I13" s="454">
        <v>53440</v>
      </c>
    </row>
    <row r="14" spans="1:9" ht="27" customHeight="1">
      <c r="A14" s="488"/>
      <c r="B14" s="97" t="s">
        <v>142</v>
      </c>
      <c r="C14" s="98">
        <v>641001</v>
      </c>
      <c r="D14" s="860" t="s">
        <v>147</v>
      </c>
      <c r="E14" s="898">
        <v>14273</v>
      </c>
      <c r="F14" s="735"/>
      <c r="G14" s="898">
        <f>SUM(E14)</f>
        <v>14273</v>
      </c>
      <c r="H14" s="585">
        <v>14273</v>
      </c>
      <c r="I14" s="454">
        <v>15000</v>
      </c>
    </row>
    <row r="15" spans="1:9" ht="41.25" customHeight="1">
      <c r="A15" s="488"/>
      <c r="B15" s="97" t="s">
        <v>142</v>
      </c>
      <c r="C15" s="455" t="s">
        <v>716</v>
      </c>
      <c r="D15" s="860" t="s">
        <v>690</v>
      </c>
      <c r="E15" s="898">
        <v>2000</v>
      </c>
      <c r="F15" s="735"/>
      <c r="G15" s="898">
        <f>SUM(E15)</f>
        <v>2000</v>
      </c>
      <c r="H15" s="585">
        <v>2000</v>
      </c>
      <c r="I15" s="454">
        <v>2000</v>
      </c>
    </row>
    <row r="16" spans="1:9" ht="41.45" customHeight="1">
      <c r="A16" s="488"/>
      <c r="B16" s="97" t="s">
        <v>142</v>
      </c>
      <c r="C16" s="98">
        <v>641001</v>
      </c>
      <c r="D16" s="860" t="s">
        <v>554</v>
      </c>
      <c r="E16" s="898">
        <v>1422</v>
      </c>
      <c r="F16" s="735"/>
      <c r="G16" s="898">
        <v>1422</v>
      </c>
      <c r="H16" s="585">
        <v>1450</v>
      </c>
      <c r="I16" s="454">
        <v>1500</v>
      </c>
    </row>
    <row r="17" spans="1:9" ht="27" customHeight="1">
      <c r="A17" s="488"/>
      <c r="B17" s="97" t="s">
        <v>142</v>
      </c>
      <c r="C17" s="98">
        <v>641001</v>
      </c>
      <c r="D17" s="860" t="s">
        <v>148</v>
      </c>
      <c r="E17" s="898">
        <v>19292</v>
      </c>
      <c r="F17" s="735"/>
      <c r="G17" s="898">
        <f>SUM(E17)</f>
        <v>19292</v>
      </c>
      <c r="H17" s="585">
        <v>19299</v>
      </c>
      <c r="I17" s="454">
        <v>19799</v>
      </c>
    </row>
    <row r="18" spans="1:9">
      <c r="A18" s="327" t="s">
        <v>149</v>
      </c>
      <c r="B18" s="1062" t="s">
        <v>150</v>
      </c>
      <c r="C18" s="1078"/>
      <c r="D18" s="1078"/>
      <c r="E18" s="899">
        <v>0</v>
      </c>
      <c r="F18" s="256">
        <f>SUM(F19:F27)</f>
        <v>745911</v>
      </c>
      <c r="G18" s="256">
        <f>SUM(F18,E18)</f>
        <v>745911</v>
      </c>
      <c r="H18" s="623">
        <f>SUM(H19:H27)</f>
        <v>8060</v>
      </c>
      <c r="I18" s="467">
        <f>SUM(I19:I27)</f>
        <v>7960</v>
      </c>
    </row>
    <row r="19" spans="1:9" ht="28.5" customHeight="1">
      <c r="A19" s="489"/>
      <c r="B19" s="97" t="s">
        <v>142</v>
      </c>
      <c r="C19" s="99" t="s">
        <v>152</v>
      </c>
      <c r="D19" s="40" t="s">
        <v>578</v>
      </c>
      <c r="E19" s="733"/>
      <c r="F19" s="733">
        <v>80000</v>
      </c>
      <c r="G19" s="733">
        <f>SUM(F19)</f>
        <v>80000</v>
      </c>
      <c r="H19" s="585">
        <v>0</v>
      </c>
      <c r="I19" s="454">
        <v>0</v>
      </c>
    </row>
    <row r="20" spans="1:9" ht="54" customHeight="1">
      <c r="A20" s="489"/>
      <c r="B20" s="97" t="s">
        <v>142</v>
      </c>
      <c r="C20" s="99">
        <v>716</v>
      </c>
      <c r="D20" s="881" t="s">
        <v>153</v>
      </c>
      <c r="E20" s="733"/>
      <c r="F20" s="890"/>
      <c r="G20" s="890"/>
      <c r="H20" s="585">
        <v>0</v>
      </c>
      <c r="I20" s="454">
        <v>0</v>
      </c>
    </row>
    <row r="21" spans="1:9" ht="18.75" customHeight="1">
      <c r="A21" s="489"/>
      <c r="B21" s="97" t="s">
        <v>154</v>
      </c>
      <c r="C21" s="99">
        <v>717002</v>
      </c>
      <c r="D21" s="40" t="s">
        <v>586</v>
      </c>
      <c r="E21" s="733"/>
      <c r="F21" s="733">
        <v>614411</v>
      </c>
      <c r="G21" s="733">
        <f>SUM(F21)</f>
        <v>614411</v>
      </c>
      <c r="H21" s="999">
        <v>8060</v>
      </c>
      <c r="I21" s="1000">
        <v>7960</v>
      </c>
    </row>
    <row r="22" spans="1:9" ht="41.45" customHeight="1">
      <c r="A22" s="489"/>
      <c r="B22" s="97" t="s">
        <v>142</v>
      </c>
      <c r="C22" s="99">
        <v>717001</v>
      </c>
      <c r="D22" s="40" t="s">
        <v>683</v>
      </c>
      <c r="E22" s="733"/>
      <c r="F22" s="733"/>
      <c r="G22" s="733"/>
      <c r="H22" s="585">
        <v>0</v>
      </c>
      <c r="I22" s="454">
        <v>0</v>
      </c>
    </row>
    <row r="23" spans="1:9" ht="40.15" customHeight="1">
      <c r="A23" s="490"/>
      <c r="B23" s="215" t="s">
        <v>142</v>
      </c>
      <c r="C23" s="167" t="s">
        <v>155</v>
      </c>
      <c r="D23" s="191" t="s">
        <v>595</v>
      </c>
      <c r="E23" s="890"/>
      <c r="F23" s="890"/>
      <c r="G23" s="890"/>
      <c r="H23" s="585">
        <v>0</v>
      </c>
      <c r="I23" s="454">
        <v>0</v>
      </c>
    </row>
    <row r="24" spans="1:9" ht="43.9" customHeight="1">
      <c r="A24" s="489"/>
      <c r="B24" s="97" t="s">
        <v>142</v>
      </c>
      <c r="C24" s="99">
        <v>717001</v>
      </c>
      <c r="D24" s="904" t="s">
        <v>692</v>
      </c>
      <c r="E24" s="733"/>
      <c r="F24" s="264">
        <v>25000</v>
      </c>
      <c r="G24" s="264">
        <f>SUM(F24)</f>
        <v>25000</v>
      </c>
      <c r="H24" s="585">
        <v>0</v>
      </c>
      <c r="I24" s="454">
        <v>0</v>
      </c>
    </row>
    <row r="25" spans="1:9" ht="40.9" customHeight="1">
      <c r="A25" s="489"/>
      <c r="B25" s="97" t="s">
        <v>144</v>
      </c>
      <c r="C25" s="99">
        <v>717001</v>
      </c>
      <c r="D25" s="904" t="s">
        <v>156</v>
      </c>
      <c r="E25" s="733"/>
      <c r="F25" s="264"/>
      <c r="G25" s="264"/>
      <c r="H25" s="585">
        <v>0</v>
      </c>
      <c r="I25" s="454">
        <v>0</v>
      </c>
    </row>
    <row r="26" spans="1:9" ht="15.6" customHeight="1">
      <c r="A26" s="489"/>
      <c r="B26" s="97" t="s">
        <v>142</v>
      </c>
      <c r="C26" s="99">
        <v>717001</v>
      </c>
      <c r="D26" s="881" t="s">
        <v>702</v>
      </c>
      <c r="E26" s="733"/>
      <c r="F26" s="264">
        <v>1500</v>
      </c>
      <c r="G26" s="264">
        <f>SUM(F26)</f>
        <v>1500</v>
      </c>
      <c r="H26" s="585">
        <v>0</v>
      </c>
      <c r="I26" s="454">
        <v>0</v>
      </c>
    </row>
    <row r="27" spans="1:9" ht="42" customHeight="1">
      <c r="A27" s="489"/>
      <c r="B27" s="97" t="s">
        <v>144</v>
      </c>
      <c r="C27" s="100">
        <v>717001</v>
      </c>
      <c r="D27" s="40" t="s">
        <v>684</v>
      </c>
      <c r="E27" s="733"/>
      <c r="F27" s="264">
        <v>25000</v>
      </c>
      <c r="G27" s="264">
        <f>SUM(F27)</f>
        <v>25000</v>
      </c>
      <c r="H27" s="585">
        <v>0</v>
      </c>
      <c r="I27" s="454">
        <v>0</v>
      </c>
    </row>
    <row r="28" spans="1:9">
      <c r="A28" s="325" t="s">
        <v>157</v>
      </c>
      <c r="B28" s="1076" t="s">
        <v>158</v>
      </c>
      <c r="C28" s="1077"/>
      <c r="D28" s="1077"/>
      <c r="E28" s="899">
        <f>SUM(E29:E34)</f>
        <v>2472</v>
      </c>
      <c r="F28" s="256">
        <f>SUM(F29:F34)</f>
        <v>40000</v>
      </c>
      <c r="G28" s="899">
        <f>SUM(G29:G34)</f>
        <v>42472</v>
      </c>
      <c r="H28" s="623">
        <f>SUM(H29:H34)</f>
        <v>2472</v>
      </c>
      <c r="I28" s="467">
        <f>SUM(I29:I34)</f>
        <v>2490</v>
      </c>
    </row>
    <row r="29" spans="1:9" ht="28.9" customHeight="1">
      <c r="A29" s="330"/>
      <c r="B29" s="26" t="s">
        <v>142</v>
      </c>
      <c r="C29" s="50">
        <v>641001</v>
      </c>
      <c r="D29" s="32" t="s">
        <v>159</v>
      </c>
      <c r="E29" s="265">
        <v>1693</v>
      </c>
      <c r="F29" s="878"/>
      <c r="G29" s="265">
        <f>SUM(E29)</f>
        <v>1693</v>
      </c>
      <c r="H29" s="585">
        <v>1693</v>
      </c>
      <c r="I29" s="454">
        <v>1700</v>
      </c>
    </row>
    <row r="30" spans="1:9" ht="29.45" customHeight="1">
      <c r="A30" s="491"/>
      <c r="B30" s="102" t="s">
        <v>142</v>
      </c>
      <c r="C30" s="103">
        <v>641001</v>
      </c>
      <c r="D30" s="104" t="s">
        <v>160</v>
      </c>
      <c r="E30" s="735">
        <v>779</v>
      </c>
      <c r="F30" s="737"/>
      <c r="G30" s="738">
        <f>SUM(E30)</f>
        <v>779</v>
      </c>
      <c r="H30" s="585">
        <v>779</v>
      </c>
      <c r="I30" s="454">
        <v>790</v>
      </c>
    </row>
    <row r="31" spans="1:9" ht="28.5" customHeight="1">
      <c r="A31" s="492"/>
      <c r="B31" s="105" t="s">
        <v>142</v>
      </c>
      <c r="C31" s="106">
        <v>717001</v>
      </c>
      <c r="D31" s="107" t="s">
        <v>161</v>
      </c>
      <c r="E31" s="733"/>
      <c r="F31" s="900">
        <v>30000</v>
      </c>
      <c r="G31" s="900">
        <f>SUM(F31)</f>
        <v>30000</v>
      </c>
      <c r="H31" s="585">
        <v>0</v>
      </c>
      <c r="I31" s="454">
        <v>0</v>
      </c>
    </row>
    <row r="32" spans="1:9" ht="15" customHeight="1">
      <c r="A32" s="489"/>
      <c r="B32" s="97" t="s">
        <v>142</v>
      </c>
      <c r="C32" s="99">
        <v>716</v>
      </c>
      <c r="D32" s="881" t="s">
        <v>615</v>
      </c>
      <c r="E32" s="733"/>
      <c r="F32" s="733"/>
      <c r="G32" s="733"/>
      <c r="H32" s="585">
        <v>0</v>
      </c>
      <c r="I32" s="454">
        <v>0</v>
      </c>
    </row>
    <row r="33" spans="1:9" ht="27" customHeight="1">
      <c r="A33" s="492"/>
      <c r="B33" s="105" t="s">
        <v>142</v>
      </c>
      <c r="C33" s="99">
        <v>717001</v>
      </c>
      <c r="D33" s="881" t="s">
        <v>162</v>
      </c>
      <c r="E33" s="733"/>
      <c r="F33" s="733"/>
      <c r="G33" s="733"/>
      <c r="H33" s="585">
        <v>0</v>
      </c>
      <c r="I33" s="454">
        <v>0</v>
      </c>
    </row>
    <row r="34" spans="1:9" ht="26.25" customHeight="1">
      <c r="A34" s="489"/>
      <c r="B34" s="97" t="s">
        <v>142</v>
      </c>
      <c r="C34" s="99">
        <v>717001</v>
      </c>
      <c r="D34" s="881" t="s">
        <v>614</v>
      </c>
      <c r="E34" s="733"/>
      <c r="F34" s="733">
        <v>10000</v>
      </c>
      <c r="G34" s="733">
        <f>SUM(F34)</f>
        <v>10000</v>
      </c>
      <c r="H34" s="585">
        <v>0</v>
      </c>
      <c r="I34" s="454">
        <v>0</v>
      </c>
    </row>
    <row r="35" spans="1:9" ht="20.45" customHeight="1">
      <c r="A35" s="325" t="s">
        <v>163</v>
      </c>
      <c r="B35" s="1076" t="s">
        <v>583</v>
      </c>
      <c r="C35" s="1077"/>
      <c r="D35" s="1077"/>
      <c r="E35" s="734">
        <f>SUM(E36)</f>
        <v>11000</v>
      </c>
      <c r="F35" s="734">
        <f>SUM(F36:F40)</f>
        <v>30386</v>
      </c>
      <c r="G35" s="734">
        <f>SUM(G36:G40)</f>
        <v>41386</v>
      </c>
      <c r="H35" s="623">
        <f>SUM(H36:H40)</f>
        <v>11000</v>
      </c>
      <c r="I35" s="467">
        <f>SUM(I36:I40)</f>
        <v>11000</v>
      </c>
    </row>
    <row r="36" spans="1:9" ht="42.6" customHeight="1">
      <c r="A36" s="493"/>
      <c r="B36" s="226" t="s">
        <v>50</v>
      </c>
      <c r="C36" s="132" t="s">
        <v>709</v>
      </c>
      <c r="D36" s="905" t="s">
        <v>718</v>
      </c>
      <c r="E36" s="890">
        <v>11000</v>
      </c>
      <c r="F36" s="890"/>
      <c r="G36" s="890">
        <f>SUM(E36)</f>
        <v>11000</v>
      </c>
      <c r="H36" s="585">
        <v>11000</v>
      </c>
      <c r="I36" s="454">
        <v>11000</v>
      </c>
    </row>
    <row r="37" spans="1:9" ht="39.6" customHeight="1">
      <c r="A37" s="493"/>
      <c r="B37" s="226" t="s">
        <v>50</v>
      </c>
      <c r="C37" s="132" t="s">
        <v>713</v>
      </c>
      <c r="D37" s="32" t="s">
        <v>714</v>
      </c>
      <c r="E37" s="890"/>
      <c r="F37" s="890">
        <v>332</v>
      </c>
      <c r="G37" s="890">
        <f>SUM(F37)</f>
        <v>332</v>
      </c>
      <c r="H37" s="585">
        <v>0</v>
      </c>
      <c r="I37" s="454">
        <v>0</v>
      </c>
    </row>
    <row r="38" spans="1:9" ht="43.15" customHeight="1">
      <c r="A38" s="493"/>
      <c r="B38" s="26" t="s">
        <v>50</v>
      </c>
      <c r="C38" s="27">
        <v>711001</v>
      </c>
      <c r="D38" s="32" t="s">
        <v>711</v>
      </c>
      <c r="E38" s="272">
        <v>0</v>
      </c>
      <c r="F38" s="272">
        <v>664</v>
      </c>
      <c r="G38" s="272">
        <f>SUM(E38:F38)</f>
        <v>664</v>
      </c>
      <c r="H38" s="585">
        <v>0</v>
      </c>
      <c r="I38" s="454">
        <v>0</v>
      </c>
    </row>
    <row r="39" spans="1:9" ht="57" customHeight="1">
      <c r="A39" s="493"/>
      <c r="B39" s="404" t="s">
        <v>710</v>
      </c>
      <c r="C39" s="27">
        <v>711001</v>
      </c>
      <c r="D39" s="32" t="s">
        <v>712</v>
      </c>
      <c r="E39" s="272"/>
      <c r="F39" s="272">
        <v>20000</v>
      </c>
      <c r="G39" s="272">
        <f>SUM(F39)</f>
        <v>20000</v>
      </c>
      <c r="H39" s="585">
        <v>0</v>
      </c>
      <c r="I39" s="454">
        <v>0</v>
      </c>
    </row>
    <row r="40" spans="1:9" ht="55.15" customHeight="1">
      <c r="A40" s="493"/>
      <c r="B40" s="404" t="s">
        <v>50</v>
      </c>
      <c r="C40" s="113">
        <v>711001</v>
      </c>
      <c r="D40" s="32" t="s">
        <v>691</v>
      </c>
      <c r="E40" s="272"/>
      <c r="F40" s="272">
        <v>9390</v>
      </c>
      <c r="G40" s="272">
        <f>SUM(F40)</f>
        <v>9390</v>
      </c>
      <c r="H40" s="585">
        <v>0</v>
      </c>
      <c r="I40" s="454">
        <v>0</v>
      </c>
    </row>
    <row r="41" spans="1:9">
      <c r="A41" s="336" t="s">
        <v>164</v>
      </c>
      <c r="B41" s="1132" t="s">
        <v>20</v>
      </c>
      <c r="C41" s="1133"/>
      <c r="D41" s="1133"/>
      <c r="E41" s="261">
        <v>0</v>
      </c>
      <c r="F41" s="901">
        <f>SUM(F42)</f>
        <v>1295916.32</v>
      </c>
      <c r="G41" s="901">
        <f>SUM(G42)</f>
        <v>1295916.32</v>
      </c>
      <c r="H41" s="623">
        <v>0</v>
      </c>
      <c r="I41" s="467">
        <v>0</v>
      </c>
    </row>
    <row r="42" spans="1:9" ht="21.75" customHeight="1">
      <c r="A42" s="337" t="s">
        <v>164</v>
      </c>
      <c r="B42" s="35"/>
      <c r="C42" s="36"/>
      <c r="D42" s="45" t="s">
        <v>165</v>
      </c>
      <c r="E42" s="267"/>
      <c r="F42" s="902">
        <f>SUM(F43:F44)</f>
        <v>1295916.32</v>
      </c>
      <c r="G42" s="902">
        <f>SUM(F42)</f>
        <v>1295916.32</v>
      </c>
      <c r="H42" s="586">
        <v>0</v>
      </c>
      <c r="I42" s="538">
        <v>0</v>
      </c>
    </row>
    <row r="43" spans="1:9">
      <c r="A43" s="338"/>
      <c r="B43" s="66" t="s">
        <v>50</v>
      </c>
      <c r="C43" s="56">
        <v>717</v>
      </c>
      <c r="D43" s="55" t="s">
        <v>166</v>
      </c>
      <c r="E43" s="265"/>
      <c r="F43" s="903">
        <v>1230505</v>
      </c>
      <c r="G43" s="903">
        <f>SUM(F43)</f>
        <v>1230505</v>
      </c>
      <c r="H43" s="585">
        <v>0</v>
      </c>
      <c r="I43" s="454">
        <v>0</v>
      </c>
    </row>
    <row r="44" spans="1:9" ht="28.15" customHeight="1" thickBot="1">
      <c r="A44" s="494"/>
      <c r="B44" s="109" t="s">
        <v>50</v>
      </c>
      <c r="C44" s="302">
        <v>717</v>
      </c>
      <c r="D44" s="909" t="s">
        <v>167</v>
      </c>
      <c r="E44" s="857"/>
      <c r="F44" s="910">
        <v>65411.32</v>
      </c>
      <c r="G44" s="910">
        <f>SUM(F44)</f>
        <v>65411.32</v>
      </c>
      <c r="H44" s="589">
        <v>0</v>
      </c>
      <c r="I44" s="590">
        <v>0</v>
      </c>
    </row>
    <row r="45" spans="1:9" ht="15.75" thickBot="1">
      <c r="A45" s="698"/>
      <c r="B45" s="140"/>
      <c r="C45" s="140"/>
      <c r="D45" s="140"/>
      <c r="E45" s="232"/>
      <c r="F45" s="232"/>
      <c r="G45" s="219"/>
      <c r="H45" s="907"/>
      <c r="I45" s="908"/>
    </row>
    <row r="46" spans="1:9" ht="16.5" thickTop="1">
      <c r="A46" s="1141"/>
      <c r="B46" s="1142"/>
      <c r="C46" s="1143"/>
      <c r="D46" s="708" t="s">
        <v>168</v>
      </c>
      <c r="E46" s="701">
        <f>SUM(E47)</f>
        <v>7000</v>
      </c>
      <c r="F46" s="702">
        <v>0</v>
      </c>
      <c r="G46" s="701">
        <f>SUM(F46,E46)</f>
        <v>7000</v>
      </c>
      <c r="H46" s="710">
        <f>SUM(H47)</f>
        <v>7000</v>
      </c>
      <c r="I46" s="711">
        <f>SUM(I47)</f>
        <v>7000</v>
      </c>
    </row>
    <row r="47" spans="1:9">
      <c r="A47" s="495" t="s">
        <v>169</v>
      </c>
      <c r="B47" s="1139" t="s">
        <v>170</v>
      </c>
      <c r="C47" s="1140"/>
      <c r="D47" s="1140"/>
      <c r="E47" s="697">
        <v>7000</v>
      </c>
      <c r="F47" s="697">
        <v>0</v>
      </c>
      <c r="G47" s="697">
        <f>SUM(F47,E47)</f>
        <v>7000</v>
      </c>
      <c r="H47" s="712">
        <v>7000</v>
      </c>
      <c r="I47" s="696">
        <v>7000</v>
      </c>
    </row>
    <row r="48" spans="1:9" ht="16.5" customHeight="1" thickBot="1">
      <c r="A48" s="703"/>
      <c r="B48" s="704" t="s">
        <v>171</v>
      </c>
      <c r="C48" s="705">
        <v>651002</v>
      </c>
      <c r="D48" s="706" t="s">
        <v>579</v>
      </c>
      <c r="E48" s="573">
        <v>7000</v>
      </c>
      <c r="F48" s="707">
        <v>0</v>
      </c>
      <c r="G48" s="573">
        <v>7000</v>
      </c>
      <c r="H48" s="713">
        <v>7000</v>
      </c>
      <c r="I48" s="590">
        <v>7000</v>
      </c>
    </row>
    <row r="49" spans="1:9" ht="16.5" thickTop="1" thickBot="1">
      <c r="A49" s="698"/>
      <c r="B49" s="140"/>
      <c r="C49" s="140"/>
      <c r="D49" s="140"/>
      <c r="E49" s="232"/>
      <c r="F49" s="232"/>
      <c r="G49" s="219"/>
      <c r="H49" s="699"/>
      <c r="I49" s="700"/>
    </row>
    <row r="50" spans="1:9" ht="16.5" thickTop="1">
      <c r="A50" s="551"/>
      <c r="B50" s="911"/>
      <c r="C50" s="912"/>
      <c r="D50" s="913" t="s">
        <v>102</v>
      </c>
      <c r="E50" s="554"/>
      <c r="F50" s="561"/>
      <c r="G50" s="914">
        <v>81344</v>
      </c>
      <c r="H50" s="915">
        <f>SUM(H51)</f>
        <v>81344</v>
      </c>
      <c r="I50" s="916">
        <f>SUM(I51)</f>
        <v>81344</v>
      </c>
    </row>
    <row r="51" spans="1:9">
      <c r="A51" s="496" t="s">
        <v>157</v>
      </c>
      <c r="B51" s="1134" t="s">
        <v>172</v>
      </c>
      <c r="C51" s="1135"/>
      <c r="D51" s="1136"/>
      <c r="E51" s="312"/>
      <c r="F51" s="111"/>
      <c r="G51" s="593">
        <v>81344</v>
      </c>
      <c r="H51" s="592">
        <f>SUM(H52)</f>
        <v>81344</v>
      </c>
      <c r="I51" s="917">
        <f>SUM(I52)</f>
        <v>81344</v>
      </c>
    </row>
    <row r="52" spans="1:9" ht="15.75" thickBot="1">
      <c r="A52" s="497"/>
      <c r="B52" s="498" t="s">
        <v>171</v>
      </c>
      <c r="C52" s="344">
        <v>821005</v>
      </c>
      <c r="D52" s="499" t="s">
        <v>173</v>
      </c>
      <c r="E52" s="500"/>
      <c r="F52" s="346"/>
      <c r="G52" s="501">
        <v>81344</v>
      </c>
      <c r="H52" s="562">
        <v>81344</v>
      </c>
      <c r="I52" s="918">
        <v>81344</v>
      </c>
    </row>
    <row r="53" spans="1:9" ht="15.75" thickTop="1"/>
  </sheetData>
  <mergeCells count="16">
    <mergeCell ref="A46:C46"/>
    <mergeCell ref="A3:G3"/>
    <mergeCell ref="E4:F4"/>
    <mergeCell ref="F6:F7"/>
    <mergeCell ref="E6:E7"/>
    <mergeCell ref="G4:G7"/>
    <mergeCell ref="B41:D41"/>
    <mergeCell ref="H4:H5"/>
    <mergeCell ref="I4:I5"/>
    <mergeCell ref="B51:D51"/>
    <mergeCell ref="A9:D9"/>
    <mergeCell ref="B10:D10"/>
    <mergeCell ref="B18:D18"/>
    <mergeCell ref="B28:D28"/>
    <mergeCell ref="B35:D35"/>
    <mergeCell ref="B47:D47"/>
  </mergeCells>
  <phoneticPr fontId="63" type="noConversion"/>
  <pageMargins left="0.7" right="0.7" top="0.75" bottom="0.75" header="0.3" footer="0.3"/>
  <pageSetup paperSize="9" scale="93" orientation="landscape" r:id="rId1"/>
  <rowBreaks count="2" manualBreakCount="2">
    <brk id="20" max="8" man="1"/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topLeftCell="E1" workbookViewId="0">
      <selection activeCell="K7" sqref="K7"/>
    </sheetView>
  </sheetViews>
  <sheetFormatPr defaultRowHeight="15"/>
  <cols>
    <col min="1" max="1" width="8.28515625" customWidth="1"/>
    <col min="2" max="2" width="10.7109375" customWidth="1"/>
    <col min="3" max="3" width="8.28515625" customWidth="1"/>
    <col min="4" max="4" width="31.5703125" customWidth="1"/>
    <col min="5" max="5" width="14.28515625" customWidth="1"/>
    <col min="6" max="6" width="17.7109375" customWidth="1"/>
    <col min="7" max="7" width="21.85546875" customWidth="1"/>
    <col min="8" max="8" width="14.140625" customWidth="1"/>
    <col min="9" max="9" width="14.7109375" customWidth="1"/>
  </cols>
  <sheetData>
    <row r="1" spans="1:9" ht="18.75">
      <c r="A1" s="2" t="s">
        <v>174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" thickTop="1">
      <c r="A3" s="1063" t="s">
        <v>542</v>
      </c>
      <c r="B3" s="1064"/>
      <c r="C3" s="1064"/>
      <c r="D3" s="1064"/>
      <c r="E3" s="1064"/>
      <c r="F3" s="1146"/>
      <c r="G3" s="1067"/>
      <c r="H3" s="597"/>
      <c r="I3" s="1026" t="s">
        <v>732</v>
      </c>
    </row>
    <row r="4" spans="1:9" ht="15.75">
      <c r="A4" s="347"/>
      <c r="B4" s="563"/>
      <c r="C4" s="200"/>
      <c r="D4" s="245"/>
      <c r="E4" s="1147" t="s">
        <v>571</v>
      </c>
      <c r="F4" s="1148"/>
      <c r="G4" s="1149" t="s">
        <v>727</v>
      </c>
      <c r="H4" s="1039" t="s">
        <v>667</v>
      </c>
      <c r="I4" s="1145" t="s">
        <v>668</v>
      </c>
    </row>
    <row r="5" spans="1:9" ht="26.45" customHeight="1">
      <c r="A5" s="323" t="s">
        <v>1</v>
      </c>
      <c r="B5" s="574" t="s">
        <v>2</v>
      </c>
      <c r="C5" s="578"/>
      <c r="D5" s="896"/>
      <c r="E5" s="392" t="s">
        <v>564</v>
      </c>
      <c r="F5" s="390" t="s">
        <v>566</v>
      </c>
      <c r="G5" s="1050"/>
      <c r="H5" s="1039"/>
      <c r="I5" s="1037"/>
    </row>
    <row r="6" spans="1:9" ht="14.45" customHeight="1">
      <c r="A6" s="323" t="s">
        <v>5</v>
      </c>
      <c r="B6" s="199" t="s">
        <v>6</v>
      </c>
      <c r="C6" s="579"/>
      <c r="D6" s="880" t="s">
        <v>7</v>
      </c>
      <c r="E6" s="1070" t="s">
        <v>543</v>
      </c>
      <c r="F6" s="1070" t="s">
        <v>543</v>
      </c>
      <c r="G6" s="1051"/>
      <c r="H6" s="317" t="s">
        <v>669</v>
      </c>
      <c r="I6" s="315" t="s">
        <v>564</v>
      </c>
    </row>
    <row r="7" spans="1:9" ht="34.5" customHeight="1">
      <c r="A7" s="323" t="s">
        <v>8</v>
      </c>
      <c r="B7" s="199" t="s">
        <v>9</v>
      </c>
      <c r="C7" s="577"/>
      <c r="D7" s="14"/>
      <c r="E7" s="1071"/>
      <c r="F7" s="1071"/>
      <c r="G7" s="1052"/>
      <c r="H7" s="318" t="s">
        <v>566</v>
      </c>
      <c r="I7" s="989" t="s">
        <v>566</v>
      </c>
    </row>
    <row r="8" spans="1:9" ht="15.75" thickBot="1">
      <c r="A8" s="323"/>
      <c r="B8" s="199" t="s">
        <v>10</v>
      </c>
      <c r="C8" s="581"/>
      <c r="D8" s="237"/>
      <c r="E8" s="510" t="s">
        <v>11</v>
      </c>
      <c r="F8" s="510" t="s">
        <v>11</v>
      </c>
      <c r="G8" s="996" t="s">
        <v>641</v>
      </c>
      <c r="H8" s="319" t="s">
        <v>641</v>
      </c>
      <c r="I8" s="320" t="s">
        <v>641</v>
      </c>
    </row>
    <row r="9" spans="1:9" ht="15" customHeight="1" thickTop="1" thickBot="1">
      <c r="A9" s="525" t="s">
        <v>175</v>
      </c>
      <c r="B9" s="526"/>
      <c r="C9" s="527"/>
      <c r="D9" s="528"/>
      <c r="E9" s="515">
        <f>SUM(E10,E16,E22,E33,E38,E49,E55,E57)</f>
        <v>1854280</v>
      </c>
      <c r="F9" s="515">
        <f>SUM(F10,F16,F22,F33,F38,F49,F55,F57)</f>
        <v>33000</v>
      </c>
      <c r="G9" s="515">
        <f>SUM(G10,G16,G22,G33,G38,G49,G55,G57)</f>
        <v>1887280</v>
      </c>
      <c r="H9" s="521">
        <f>SUM(H10,H16,H22,H33,H38,H49,H55,H57)</f>
        <v>1841229</v>
      </c>
      <c r="I9" s="522">
        <f>SUM(I10,I16,I22,I33,I38,I49,I55,I57)</f>
        <v>1839809</v>
      </c>
    </row>
    <row r="10" spans="1:9" ht="15.75" thickTop="1">
      <c r="A10" s="575" t="s">
        <v>176</v>
      </c>
      <c r="B10" s="523" t="s">
        <v>177</v>
      </c>
      <c r="C10" s="523"/>
      <c r="D10" s="524"/>
      <c r="E10" s="512">
        <f>SUM(E11:E15)</f>
        <v>279795</v>
      </c>
      <c r="F10" s="512">
        <f>SUM(F11:F15)</f>
        <v>33000</v>
      </c>
      <c r="G10" s="512">
        <f>SUM(G11:G15)</f>
        <v>312795</v>
      </c>
      <c r="H10" s="622">
        <f>SUM(H11:H15)</f>
        <v>281427</v>
      </c>
      <c r="I10" s="513">
        <f>SUM(I11:I15)</f>
        <v>284225</v>
      </c>
    </row>
    <row r="11" spans="1:9">
      <c r="A11" s="379"/>
      <c r="B11" s="189" t="s">
        <v>178</v>
      </c>
      <c r="C11" s="27">
        <v>610</v>
      </c>
      <c r="D11" s="28" t="s">
        <v>589</v>
      </c>
      <c r="E11" s="265">
        <v>155838</v>
      </c>
      <c r="F11" s="272"/>
      <c r="G11" s="265">
        <v>155838</v>
      </c>
      <c r="H11" s="585">
        <v>156483</v>
      </c>
      <c r="I11" s="454">
        <v>158159</v>
      </c>
    </row>
    <row r="12" spans="1:9">
      <c r="A12" s="379"/>
      <c r="B12" s="189" t="s">
        <v>178</v>
      </c>
      <c r="C12" s="27">
        <v>620</v>
      </c>
      <c r="D12" s="32" t="s">
        <v>179</v>
      </c>
      <c r="E12" s="265">
        <v>57984</v>
      </c>
      <c r="F12" s="272"/>
      <c r="G12" s="265">
        <v>57984</v>
      </c>
      <c r="H12" s="585">
        <v>58224</v>
      </c>
      <c r="I12" s="454">
        <v>58846</v>
      </c>
    </row>
    <row r="13" spans="1:9">
      <c r="A13" s="379"/>
      <c r="B13" s="189" t="s">
        <v>178</v>
      </c>
      <c r="C13" s="27">
        <v>630</v>
      </c>
      <c r="D13" s="28" t="s">
        <v>180</v>
      </c>
      <c r="E13" s="265">
        <v>65273</v>
      </c>
      <c r="F13" s="272"/>
      <c r="G13" s="265">
        <v>65273</v>
      </c>
      <c r="H13" s="585">
        <v>66020</v>
      </c>
      <c r="I13" s="454">
        <v>66520</v>
      </c>
    </row>
    <row r="14" spans="1:9">
      <c r="A14" s="379"/>
      <c r="B14" s="189" t="s">
        <v>178</v>
      </c>
      <c r="C14" s="27">
        <v>640</v>
      </c>
      <c r="D14" s="28" t="s">
        <v>181</v>
      </c>
      <c r="E14" s="264">
        <v>700</v>
      </c>
      <c r="F14" s="272"/>
      <c r="G14" s="264">
        <v>700</v>
      </c>
      <c r="H14" s="585">
        <v>700</v>
      </c>
      <c r="I14" s="454">
        <v>700</v>
      </c>
    </row>
    <row r="15" spans="1:9">
      <c r="A15" s="564"/>
      <c r="B15" s="296" t="s">
        <v>178</v>
      </c>
      <c r="C15" s="187">
        <v>717</v>
      </c>
      <c r="D15" s="238" t="s">
        <v>588</v>
      </c>
      <c r="E15" s="264">
        <v>0</v>
      </c>
      <c r="F15" s="288">
        <v>33000</v>
      </c>
      <c r="G15" s="264">
        <f>SUM(E15:F15)</f>
        <v>33000</v>
      </c>
      <c r="H15" s="585">
        <v>0</v>
      </c>
      <c r="I15" s="454">
        <v>0</v>
      </c>
    </row>
    <row r="16" spans="1:9">
      <c r="A16" s="327" t="s">
        <v>182</v>
      </c>
      <c r="B16" s="1053" t="s">
        <v>613</v>
      </c>
      <c r="C16" s="1153"/>
      <c r="D16" s="1154"/>
      <c r="E16" s="261">
        <f>SUM(E17:E20)</f>
        <v>866662</v>
      </c>
      <c r="F16" s="273"/>
      <c r="G16" s="261">
        <f>SUM(F16,E16)</f>
        <v>866662</v>
      </c>
      <c r="H16" s="623">
        <f>SUM(H17:H21)</f>
        <v>839440</v>
      </c>
      <c r="I16" s="467">
        <f>SUM(I17:I21)</f>
        <v>823740</v>
      </c>
    </row>
    <row r="17" spans="1:9">
      <c r="A17" s="565"/>
      <c r="B17" s="47" t="s">
        <v>183</v>
      </c>
      <c r="C17" s="27">
        <v>610</v>
      </c>
      <c r="D17" s="28" t="s">
        <v>697</v>
      </c>
      <c r="E17" s="264">
        <v>489370</v>
      </c>
      <c r="F17" s="671"/>
      <c r="G17" s="264">
        <f>SUM(E17,F17)</f>
        <v>489370</v>
      </c>
      <c r="H17" s="585">
        <v>463770</v>
      </c>
      <c r="I17" s="454">
        <v>457470</v>
      </c>
    </row>
    <row r="18" spans="1:9">
      <c r="A18" s="565"/>
      <c r="B18" s="47" t="s">
        <v>183</v>
      </c>
      <c r="C18" s="27">
        <v>620</v>
      </c>
      <c r="D18" s="28" t="s">
        <v>179</v>
      </c>
      <c r="E18" s="264">
        <v>181066</v>
      </c>
      <c r="F18" s="671"/>
      <c r="G18" s="264">
        <f>SUM(F18,E18)</f>
        <v>181066</v>
      </c>
      <c r="H18" s="585">
        <v>170200</v>
      </c>
      <c r="I18" s="454">
        <v>167890</v>
      </c>
    </row>
    <row r="19" spans="1:9">
      <c r="A19" s="565"/>
      <c r="B19" s="47" t="s">
        <v>183</v>
      </c>
      <c r="C19" s="27">
        <v>630</v>
      </c>
      <c r="D19" s="28" t="s">
        <v>180</v>
      </c>
      <c r="E19" s="264">
        <v>188964</v>
      </c>
      <c r="F19" s="671"/>
      <c r="G19" s="264">
        <f>SUM(F19,E19)</f>
        <v>188964</v>
      </c>
      <c r="H19" s="585">
        <v>196420</v>
      </c>
      <c r="I19" s="454">
        <v>193780</v>
      </c>
    </row>
    <row r="20" spans="1:9">
      <c r="A20" s="565"/>
      <c r="B20" s="47" t="s">
        <v>183</v>
      </c>
      <c r="C20" s="27">
        <v>640</v>
      </c>
      <c r="D20" s="28" t="s">
        <v>181</v>
      </c>
      <c r="E20" s="264">
        <v>7262</v>
      </c>
      <c r="F20" s="671"/>
      <c r="G20" s="264">
        <f>SUM(F20,E20)</f>
        <v>7262</v>
      </c>
      <c r="H20" s="585">
        <v>9050</v>
      </c>
      <c r="I20" s="454">
        <v>4600</v>
      </c>
    </row>
    <row r="21" spans="1:9" ht="13.15" customHeight="1">
      <c r="A21" s="566"/>
      <c r="B21" s="132" t="s">
        <v>659</v>
      </c>
      <c r="C21" s="132" t="s">
        <v>660</v>
      </c>
      <c r="D21" s="171" t="s">
        <v>661</v>
      </c>
      <c r="E21" s="890">
        <v>0</v>
      </c>
      <c r="F21" s="890">
        <v>0</v>
      </c>
      <c r="G21" s="890">
        <f>SUM(F21,E21)</f>
        <v>0</v>
      </c>
      <c r="H21" s="585"/>
      <c r="I21" s="454"/>
    </row>
    <row r="22" spans="1:9">
      <c r="A22" s="567" t="s">
        <v>184</v>
      </c>
      <c r="B22" s="1150" t="s">
        <v>185</v>
      </c>
      <c r="C22" s="1151"/>
      <c r="D22" s="1152"/>
      <c r="E22" s="734">
        <f>SUM(E23,E28)</f>
        <v>327120</v>
      </c>
      <c r="F22" s="734">
        <v>0</v>
      </c>
      <c r="G22" s="732">
        <v>327120</v>
      </c>
      <c r="H22" s="623">
        <f>SUM(H23,H28)</f>
        <v>329220</v>
      </c>
      <c r="I22" s="467">
        <f>SUM(I23,I28)</f>
        <v>332220</v>
      </c>
    </row>
    <row r="23" spans="1:9">
      <c r="A23" s="381" t="s">
        <v>186</v>
      </c>
      <c r="B23" s="568"/>
      <c r="C23" s="36">
        <v>1</v>
      </c>
      <c r="D23" s="37" t="s">
        <v>187</v>
      </c>
      <c r="E23" s="891">
        <f>SUM(E24:E27)</f>
        <v>289800</v>
      </c>
      <c r="F23" s="267"/>
      <c r="G23" s="891">
        <f>SUM(G24:G27)</f>
        <v>289800</v>
      </c>
      <c r="H23" s="771">
        <f>SUM(H24:H27)</f>
        <v>291900</v>
      </c>
      <c r="I23" s="637">
        <f>SUM(I24:I27)</f>
        <v>294900</v>
      </c>
    </row>
    <row r="24" spans="1:9">
      <c r="A24" s="334"/>
      <c r="B24" s="47" t="s">
        <v>188</v>
      </c>
      <c r="C24" s="27">
        <v>610</v>
      </c>
      <c r="D24" s="28" t="s">
        <v>589</v>
      </c>
      <c r="E24" s="265">
        <v>86700</v>
      </c>
      <c r="F24" s="265"/>
      <c r="G24" s="265">
        <v>86700</v>
      </c>
      <c r="H24" s="585">
        <v>87720</v>
      </c>
      <c r="I24" s="454">
        <v>88740</v>
      </c>
    </row>
    <row r="25" spans="1:9">
      <c r="A25" s="334"/>
      <c r="B25" s="47" t="s">
        <v>189</v>
      </c>
      <c r="C25" s="27">
        <v>620</v>
      </c>
      <c r="D25" s="28" t="s">
        <v>179</v>
      </c>
      <c r="E25" s="265">
        <v>32354</v>
      </c>
      <c r="F25" s="265"/>
      <c r="G25" s="265">
        <v>32354</v>
      </c>
      <c r="H25" s="585">
        <v>34002</v>
      </c>
      <c r="I25" s="454">
        <v>34770</v>
      </c>
    </row>
    <row r="26" spans="1:9">
      <c r="A26" s="334"/>
      <c r="B26" s="47" t="s">
        <v>189</v>
      </c>
      <c r="C26" s="27">
        <v>630</v>
      </c>
      <c r="D26" s="28" t="s">
        <v>180</v>
      </c>
      <c r="E26" s="265">
        <v>170616</v>
      </c>
      <c r="F26" s="265"/>
      <c r="G26" s="265">
        <v>170616</v>
      </c>
      <c r="H26" s="585">
        <v>170048</v>
      </c>
      <c r="I26" s="454">
        <v>171260</v>
      </c>
    </row>
    <row r="27" spans="1:9">
      <c r="A27" s="334"/>
      <c r="B27" s="47" t="s">
        <v>189</v>
      </c>
      <c r="C27" s="27">
        <v>640</v>
      </c>
      <c r="D27" s="28" t="s">
        <v>181</v>
      </c>
      <c r="E27" s="265">
        <v>130</v>
      </c>
      <c r="F27" s="265"/>
      <c r="G27" s="265">
        <v>130</v>
      </c>
      <c r="H27" s="585">
        <v>130</v>
      </c>
      <c r="I27" s="454">
        <v>130</v>
      </c>
    </row>
    <row r="28" spans="1:9">
      <c r="A28" s="371" t="s">
        <v>190</v>
      </c>
      <c r="B28" s="568"/>
      <c r="C28" s="36">
        <v>2</v>
      </c>
      <c r="D28" s="37" t="s">
        <v>191</v>
      </c>
      <c r="E28" s="891">
        <f>SUM(E29:E32)</f>
        <v>37320</v>
      </c>
      <c r="F28" s="267"/>
      <c r="G28" s="891">
        <f>SUM(G29:G32)</f>
        <v>37320</v>
      </c>
      <c r="H28" s="771">
        <f>SUM(H29:H32)</f>
        <v>37320</v>
      </c>
      <c r="I28" s="637">
        <f>SUM(I29:I32)</f>
        <v>37320</v>
      </c>
    </row>
    <row r="29" spans="1:9">
      <c r="A29" s="382"/>
      <c r="B29" s="47" t="s">
        <v>192</v>
      </c>
      <c r="C29" s="27">
        <v>610</v>
      </c>
      <c r="D29" s="28" t="s">
        <v>589</v>
      </c>
      <c r="E29" s="264">
        <v>24550</v>
      </c>
      <c r="F29" s="265"/>
      <c r="G29" s="264">
        <v>24550</v>
      </c>
      <c r="H29" s="585">
        <v>24550</v>
      </c>
      <c r="I29" s="454">
        <v>24550</v>
      </c>
    </row>
    <row r="30" spans="1:9">
      <c r="A30" s="382"/>
      <c r="B30" s="47" t="s">
        <v>192</v>
      </c>
      <c r="C30" s="27">
        <v>620</v>
      </c>
      <c r="D30" s="28" t="s">
        <v>179</v>
      </c>
      <c r="E30" s="264">
        <v>8980</v>
      </c>
      <c r="F30" s="265"/>
      <c r="G30" s="264">
        <v>8980</v>
      </c>
      <c r="H30" s="585">
        <v>8980</v>
      </c>
      <c r="I30" s="454">
        <v>8980</v>
      </c>
    </row>
    <row r="31" spans="1:9">
      <c r="A31" s="382"/>
      <c r="B31" s="47" t="s">
        <v>192</v>
      </c>
      <c r="C31" s="27">
        <v>630</v>
      </c>
      <c r="D31" s="28" t="s">
        <v>180</v>
      </c>
      <c r="E31" s="264">
        <v>3700</v>
      </c>
      <c r="F31" s="265"/>
      <c r="G31" s="264">
        <v>3700</v>
      </c>
      <c r="H31" s="585">
        <v>3690</v>
      </c>
      <c r="I31" s="454">
        <v>3690</v>
      </c>
    </row>
    <row r="32" spans="1:9">
      <c r="A32" s="382"/>
      <c r="B32" s="47" t="s">
        <v>192</v>
      </c>
      <c r="C32" s="27">
        <v>640</v>
      </c>
      <c r="D32" s="28" t="s">
        <v>181</v>
      </c>
      <c r="E32" s="265">
        <v>90</v>
      </c>
      <c r="F32" s="265"/>
      <c r="G32" s="265">
        <v>90</v>
      </c>
      <c r="H32" s="585">
        <v>100</v>
      </c>
      <c r="I32" s="454">
        <v>100</v>
      </c>
    </row>
    <row r="33" spans="1:9">
      <c r="A33" s="325" t="s">
        <v>193</v>
      </c>
      <c r="B33" s="1061" t="s">
        <v>194</v>
      </c>
      <c r="C33" s="1155"/>
      <c r="D33" s="1156"/>
      <c r="E33" s="261">
        <f>SUM(E34:E37)</f>
        <v>229233</v>
      </c>
      <c r="F33" s="261">
        <v>0</v>
      </c>
      <c r="G33" s="261">
        <f>SUM(G34:G37)</f>
        <v>229233</v>
      </c>
      <c r="H33" s="623">
        <f>SUM(H34:H37)</f>
        <v>238557</v>
      </c>
      <c r="I33" s="467">
        <f>SUM(I34:I37)</f>
        <v>246048</v>
      </c>
    </row>
    <row r="34" spans="1:9">
      <c r="A34" s="334"/>
      <c r="B34" s="47" t="s">
        <v>195</v>
      </c>
      <c r="C34" s="27">
        <v>610</v>
      </c>
      <c r="D34" s="28" t="s">
        <v>589</v>
      </c>
      <c r="E34" s="265">
        <v>134500</v>
      </c>
      <c r="F34" s="265"/>
      <c r="G34" s="265">
        <v>134500</v>
      </c>
      <c r="H34" s="585">
        <v>139250</v>
      </c>
      <c r="I34" s="454">
        <v>143900</v>
      </c>
    </row>
    <row r="35" spans="1:9">
      <c r="A35" s="334"/>
      <c r="B35" s="47" t="s">
        <v>196</v>
      </c>
      <c r="C35" s="27">
        <v>620</v>
      </c>
      <c r="D35" s="28" t="s">
        <v>179</v>
      </c>
      <c r="E35" s="265">
        <v>49390</v>
      </c>
      <c r="F35" s="265"/>
      <c r="G35" s="265">
        <v>49390</v>
      </c>
      <c r="H35" s="585">
        <v>51115</v>
      </c>
      <c r="I35" s="454">
        <v>52800</v>
      </c>
    </row>
    <row r="36" spans="1:9">
      <c r="A36" s="334"/>
      <c r="B36" s="47" t="s">
        <v>195</v>
      </c>
      <c r="C36" s="27">
        <v>630</v>
      </c>
      <c r="D36" s="28" t="s">
        <v>180</v>
      </c>
      <c r="E36" s="265">
        <v>44993</v>
      </c>
      <c r="F36" s="265"/>
      <c r="G36" s="265">
        <v>44993</v>
      </c>
      <c r="H36" s="585">
        <v>46342</v>
      </c>
      <c r="I36" s="454">
        <v>48998</v>
      </c>
    </row>
    <row r="37" spans="1:9">
      <c r="A37" s="334"/>
      <c r="B37" s="47" t="s">
        <v>196</v>
      </c>
      <c r="C37" s="27">
        <v>640</v>
      </c>
      <c r="D37" s="28" t="s">
        <v>181</v>
      </c>
      <c r="E37" s="265">
        <v>350</v>
      </c>
      <c r="F37" s="265"/>
      <c r="G37" s="265">
        <v>350</v>
      </c>
      <c r="H37" s="585">
        <v>1850</v>
      </c>
      <c r="I37" s="454">
        <v>350</v>
      </c>
    </row>
    <row r="38" spans="1:9">
      <c r="A38" s="325" t="s">
        <v>197</v>
      </c>
      <c r="B38" s="1053" t="s">
        <v>198</v>
      </c>
      <c r="C38" s="1054"/>
      <c r="D38" s="1055"/>
      <c r="E38" s="261">
        <f>SUM(E44,E39)</f>
        <v>110092</v>
      </c>
      <c r="F38" s="261"/>
      <c r="G38" s="261">
        <f>SUM(G44,G39)</f>
        <v>110092</v>
      </c>
      <c r="H38" s="623">
        <f>SUM(H39,H44)</f>
        <v>111183</v>
      </c>
      <c r="I38" s="467">
        <f>SUM(I39,I44)</f>
        <v>112164</v>
      </c>
    </row>
    <row r="39" spans="1:9">
      <c r="A39" s="371" t="s">
        <v>199</v>
      </c>
      <c r="B39" s="568"/>
      <c r="C39" s="36">
        <v>1</v>
      </c>
      <c r="D39" s="37" t="s">
        <v>200</v>
      </c>
      <c r="E39" s="891">
        <f>SUM(E40:E43)</f>
        <v>65470</v>
      </c>
      <c r="F39" s="267"/>
      <c r="G39" s="891">
        <f>SUM(G40:G43)</f>
        <v>65470</v>
      </c>
      <c r="H39" s="771">
        <f>SUM(H40:H43)</f>
        <v>66120</v>
      </c>
      <c r="I39" s="637">
        <f>SUM(I40:I43)</f>
        <v>66780</v>
      </c>
    </row>
    <row r="40" spans="1:9">
      <c r="A40" s="382"/>
      <c r="B40" s="47" t="s">
        <v>201</v>
      </c>
      <c r="C40" s="27">
        <v>610</v>
      </c>
      <c r="D40" s="28" t="s">
        <v>589</v>
      </c>
      <c r="E40" s="264">
        <v>35430</v>
      </c>
      <c r="F40" s="265"/>
      <c r="G40" s="264">
        <v>35430</v>
      </c>
      <c r="H40" s="585">
        <v>35780</v>
      </c>
      <c r="I40" s="454">
        <v>36130</v>
      </c>
    </row>
    <row r="41" spans="1:9">
      <c r="A41" s="382"/>
      <c r="B41" s="47" t="s">
        <v>201</v>
      </c>
      <c r="C41" s="27">
        <v>620</v>
      </c>
      <c r="D41" s="28" t="s">
        <v>179</v>
      </c>
      <c r="E41" s="264">
        <v>13090</v>
      </c>
      <c r="F41" s="265"/>
      <c r="G41" s="264">
        <v>13090</v>
      </c>
      <c r="H41" s="585">
        <v>13220</v>
      </c>
      <c r="I41" s="454">
        <v>13350</v>
      </c>
    </row>
    <row r="42" spans="1:9">
      <c r="A42" s="382"/>
      <c r="B42" s="47" t="s">
        <v>201</v>
      </c>
      <c r="C42" s="27">
        <v>630</v>
      </c>
      <c r="D42" s="28" t="s">
        <v>180</v>
      </c>
      <c r="E42" s="264">
        <v>16700</v>
      </c>
      <c r="F42" s="265"/>
      <c r="G42" s="264">
        <v>16700</v>
      </c>
      <c r="H42" s="585">
        <v>16820</v>
      </c>
      <c r="I42" s="454">
        <v>17000</v>
      </c>
    </row>
    <row r="43" spans="1:9">
      <c r="A43" s="382"/>
      <c r="B43" s="47" t="s">
        <v>201</v>
      </c>
      <c r="C43" s="27">
        <v>640</v>
      </c>
      <c r="D43" s="28" t="s">
        <v>181</v>
      </c>
      <c r="E43" s="265">
        <v>250</v>
      </c>
      <c r="F43" s="265"/>
      <c r="G43" s="265">
        <v>250</v>
      </c>
      <c r="H43" s="585">
        <v>300</v>
      </c>
      <c r="I43" s="454">
        <v>300</v>
      </c>
    </row>
    <row r="44" spans="1:9">
      <c r="A44" s="371" t="s">
        <v>202</v>
      </c>
      <c r="B44" s="568"/>
      <c r="C44" s="36">
        <v>2</v>
      </c>
      <c r="D44" s="45" t="s">
        <v>203</v>
      </c>
      <c r="E44" s="891">
        <f>SUM(E45:E48)</f>
        <v>44622</v>
      </c>
      <c r="F44" s="267"/>
      <c r="G44" s="891">
        <f>SUM(G45:G48)</f>
        <v>44622</v>
      </c>
      <c r="H44" s="771">
        <f>SUM(H45:H48)</f>
        <v>45063</v>
      </c>
      <c r="I44" s="637">
        <f>SUM(I45:I48)</f>
        <v>45384</v>
      </c>
    </row>
    <row r="45" spans="1:9">
      <c r="A45" s="382"/>
      <c r="B45" s="47" t="s">
        <v>204</v>
      </c>
      <c r="C45" s="27">
        <v>610</v>
      </c>
      <c r="D45" s="28" t="s">
        <v>589</v>
      </c>
      <c r="E45" s="265">
        <v>22230</v>
      </c>
      <c r="F45" s="265"/>
      <c r="G45" s="265">
        <v>22230</v>
      </c>
      <c r="H45" s="585">
        <v>22350</v>
      </c>
      <c r="I45" s="454">
        <v>22465</v>
      </c>
    </row>
    <row r="46" spans="1:9">
      <c r="A46" s="382"/>
      <c r="B46" s="47" t="s">
        <v>201</v>
      </c>
      <c r="C46" s="27">
        <v>620</v>
      </c>
      <c r="D46" s="28" t="s">
        <v>179</v>
      </c>
      <c r="E46" s="265">
        <v>8272</v>
      </c>
      <c r="F46" s="265"/>
      <c r="G46" s="265">
        <v>8272</v>
      </c>
      <c r="H46" s="585">
        <v>8318</v>
      </c>
      <c r="I46" s="454">
        <v>8359</v>
      </c>
    </row>
    <row r="47" spans="1:9">
      <c r="A47" s="382"/>
      <c r="B47" s="47" t="s">
        <v>204</v>
      </c>
      <c r="C47" s="27">
        <v>630</v>
      </c>
      <c r="D47" s="28" t="s">
        <v>180</v>
      </c>
      <c r="E47" s="265">
        <v>14050</v>
      </c>
      <c r="F47" s="265"/>
      <c r="G47" s="265">
        <v>14050</v>
      </c>
      <c r="H47" s="585">
        <v>14325</v>
      </c>
      <c r="I47" s="454">
        <v>14490</v>
      </c>
    </row>
    <row r="48" spans="1:9">
      <c r="A48" s="382"/>
      <c r="B48" s="47" t="s">
        <v>201</v>
      </c>
      <c r="C48" s="27">
        <v>640</v>
      </c>
      <c r="D48" s="28" t="s">
        <v>181</v>
      </c>
      <c r="E48" s="265">
        <v>70</v>
      </c>
      <c r="F48" s="265"/>
      <c r="G48" s="265">
        <v>70</v>
      </c>
      <c r="H48" s="585">
        <v>70</v>
      </c>
      <c r="I48" s="454">
        <v>70</v>
      </c>
    </row>
    <row r="49" spans="1:9">
      <c r="A49" s="325" t="s">
        <v>205</v>
      </c>
      <c r="B49" s="1053" t="s">
        <v>206</v>
      </c>
      <c r="C49" s="1054"/>
      <c r="D49" s="1055"/>
      <c r="E49" s="261">
        <f>SUM(E50:E54)</f>
        <v>24426</v>
      </c>
      <c r="F49" s="261"/>
      <c r="G49" s="273">
        <f>SUM(G50:G54)</f>
        <v>24426</v>
      </c>
      <c r="H49" s="623">
        <f>SUM(H50:H54)</f>
        <v>24450</v>
      </c>
      <c r="I49" s="467">
        <f>SUM(I50:I54)</f>
        <v>24460</v>
      </c>
    </row>
    <row r="50" spans="1:9">
      <c r="A50" s="569"/>
      <c r="B50" s="116" t="s">
        <v>208</v>
      </c>
      <c r="C50" s="99">
        <v>610</v>
      </c>
      <c r="D50" s="859" t="s">
        <v>589</v>
      </c>
      <c r="E50" s="851">
        <v>16726</v>
      </c>
      <c r="F50" s="735"/>
      <c r="G50" s="892">
        <f>SUM(E50)</f>
        <v>16726</v>
      </c>
      <c r="H50" s="585">
        <v>16726</v>
      </c>
      <c r="I50" s="454">
        <v>16726</v>
      </c>
    </row>
    <row r="51" spans="1:9">
      <c r="A51" s="569"/>
      <c r="B51" s="116" t="s">
        <v>208</v>
      </c>
      <c r="C51" s="99">
        <v>614</v>
      </c>
      <c r="D51" s="859" t="s">
        <v>640</v>
      </c>
      <c r="E51" s="851">
        <v>626</v>
      </c>
      <c r="F51" s="735"/>
      <c r="G51" s="892">
        <f>SUM(E51)</f>
        <v>626</v>
      </c>
      <c r="H51" s="585">
        <v>626</v>
      </c>
      <c r="I51" s="454">
        <v>626</v>
      </c>
    </row>
    <row r="52" spans="1:9">
      <c r="A52" s="569"/>
      <c r="B52" s="116" t="s">
        <v>208</v>
      </c>
      <c r="C52" s="99">
        <v>620</v>
      </c>
      <c r="D52" s="859" t="s">
        <v>179</v>
      </c>
      <c r="E52" s="851">
        <v>6066</v>
      </c>
      <c r="F52" s="735"/>
      <c r="G52" s="892">
        <f>SUM(E52)</f>
        <v>6066</v>
      </c>
      <c r="H52" s="585">
        <v>6060</v>
      </c>
      <c r="I52" s="454">
        <v>6060</v>
      </c>
    </row>
    <row r="53" spans="1:9">
      <c r="A53" s="569"/>
      <c r="B53" s="116" t="s">
        <v>208</v>
      </c>
      <c r="C53" s="99">
        <v>630</v>
      </c>
      <c r="D53" s="101" t="s">
        <v>207</v>
      </c>
      <c r="E53" s="851">
        <v>757</v>
      </c>
      <c r="F53" s="735"/>
      <c r="G53" s="892">
        <f>SUM(E53)</f>
        <v>757</v>
      </c>
      <c r="H53" s="585">
        <v>757</v>
      </c>
      <c r="I53" s="454">
        <v>757</v>
      </c>
    </row>
    <row r="54" spans="1:9">
      <c r="A54" s="569"/>
      <c r="B54" s="116" t="s">
        <v>208</v>
      </c>
      <c r="C54" s="99">
        <v>630</v>
      </c>
      <c r="D54" s="859" t="s">
        <v>180</v>
      </c>
      <c r="E54" s="851">
        <v>251</v>
      </c>
      <c r="F54" s="735"/>
      <c r="G54" s="892">
        <f>SUM(E54)</f>
        <v>251</v>
      </c>
      <c r="H54" s="585">
        <v>281</v>
      </c>
      <c r="I54" s="454">
        <v>291</v>
      </c>
    </row>
    <row r="55" spans="1:9">
      <c r="A55" s="325" t="s">
        <v>209</v>
      </c>
      <c r="B55" s="1053" t="s">
        <v>210</v>
      </c>
      <c r="C55" s="1054"/>
      <c r="D55" s="1055"/>
      <c r="E55" s="261">
        <v>5000</v>
      </c>
      <c r="F55" s="261"/>
      <c r="G55" s="273">
        <v>5000</v>
      </c>
      <c r="H55" s="623">
        <f>SUM(H56)</f>
        <v>5000</v>
      </c>
      <c r="I55" s="467">
        <f>SUM(I56)</f>
        <v>5000</v>
      </c>
    </row>
    <row r="56" spans="1:9" ht="29.45" customHeight="1">
      <c r="A56" s="570"/>
      <c r="B56" s="114" t="s">
        <v>211</v>
      </c>
      <c r="C56" s="115">
        <v>640</v>
      </c>
      <c r="D56" s="828" t="s">
        <v>212</v>
      </c>
      <c r="E56" s="735">
        <v>5000</v>
      </c>
      <c r="F56" s="895"/>
      <c r="G56" s="822">
        <v>5000</v>
      </c>
      <c r="H56" s="585">
        <v>5000</v>
      </c>
      <c r="I56" s="454">
        <v>5000</v>
      </c>
    </row>
    <row r="57" spans="1:9">
      <c r="A57" s="325" t="s">
        <v>213</v>
      </c>
      <c r="B57" s="1061" t="s">
        <v>214</v>
      </c>
      <c r="C57" s="1155"/>
      <c r="D57" s="1156"/>
      <c r="E57" s="261">
        <f>SUM(E58:E60)</f>
        <v>11952</v>
      </c>
      <c r="F57" s="261">
        <f>SUM(F58:F60)</f>
        <v>0</v>
      </c>
      <c r="G57" s="273">
        <f>SUM(G58:G60)</f>
        <v>11952</v>
      </c>
      <c r="H57" s="623">
        <f>SUM(H58:H60)</f>
        <v>11952</v>
      </c>
      <c r="I57" s="467">
        <f>SUM(I58:I60)</f>
        <v>11952</v>
      </c>
    </row>
    <row r="58" spans="1:9">
      <c r="A58" s="569"/>
      <c r="B58" s="116" t="s">
        <v>28</v>
      </c>
      <c r="C58" s="99">
        <v>610</v>
      </c>
      <c r="D58" s="859" t="s">
        <v>589</v>
      </c>
      <c r="E58" s="735">
        <v>8348</v>
      </c>
      <c r="F58" s="735"/>
      <c r="G58" s="893">
        <f>SUM(E58)</f>
        <v>8348</v>
      </c>
      <c r="H58" s="585">
        <v>8348</v>
      </c>
      <c r="I58" s="454">
        <v>8348</v>
      </c>
    </row>
    <row r="59" spans="1:9">
      <c r="A59" s="569"/>
      <c r="B59" s="116" t="s">
        <v>43</v>
      </c>
      <c r="C59" s="99">
        <v>620</v>
      </c>
      <c r="D59" s="859" t="s">
        <v>179</v>
      </c>
      <c r="E59" s="735">
        <v>2998</v>
      </c>
      <c r="F59" s="735"/>
      <c r="G59" s="893">
        <f>SUM(E59)</f>
        <v>2998</v>
      </c>
      <c r="H59" s="585">
        <v>2998</v>
      </c>
      <c r="I59" s="454">
        <v>2998</v>
      </c>
    </row>
    <row r="60" spans="1:9" ht="15.75" thickBot="1">
      <c r="A60" s="571"/>
      <c r="B60" s="572" t="s">
        <v>28</v>
      </c>
      <c r="C60" s="294">
        <v>630</v>
      </c>
      <c r="D60" s="897" t="s">
        <v>207</v>
      </c>
      <c r="E60" s="841">
        <v>606</v>
      </c>
      <c r="F60" s="841"/>
      <c r="G60" s="894">
        <f>SUM(E60)</f>
        <v>606</v>
      </c>
      <c r="H60" s="589">
        <v>606</v>
      </c>
      <c r="I60" s="590">
        <v>606</v>
      </c>
    </row>
    <row r="61" spans="1:9" ht="15.75" thickTop="1"/>
  </sheetData>
  <mergeCells count="14">
    <mergeCell ref="B22:D22"/>
    <mergeCell ref="B16:D16"/>
    <mergeCell ref="H4:H5"/>
    <mergeCell ref="B57:D57"/>
    <mergeCell ref="B33:D33"/>
    <mergeCell ref="B38:D38"/>
    <mergeCell ref="B49:D49"/>
    <mergeCell ref="B55:D55"/>
    <mergeCell ref="I4:I5"/>
    <mergeCell ref="A3:G3"/>
    <mergeCell ref="E4:F4"/>
    <mergeCell ref="F6:F7"/>
    <mergeCell ref="E6:E7"/>
    <mergeCell ref="G4:G7"/>
  </mergeCells>
  <phoneticPr fontId="63" type="noConversion"/>
  <pageMargins left="0.7" right="0.7" top="0.75" bottom="0.75" header="0.3" footer="0.3"/>
  <pageSetup paperSize="9" scale="85" orientation="landscape" r:id="rId1"/>
  <rowBreaks count="1" manualBreakCount="1">
    <brk id="3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topLeftCell="E1" workbookViewId="0">
      <selection activeCell="I3" sqref="I3"/>
    </sheetView>
  </sheetViews>
  <sheetFormatPr defaultRowHeight="15"/>
  <cols>
    <col min="1" max="1" width="8.7109375" customWidth="1"/>
    <col min="2" max="2" width="9.7109375" customWidth="1"/>
    <col min="3" max="3" width="8.28515625" customWidth="1"/>
    <col min="4" max="4" width="27.140625" customWidth="1"/>
    <col min="5" max="5" width="15.28515625" customWidth="1"/>
    <col min="6" max="6" width="17.7109375" customWidth="1"/>
    <col min="7" max="7" width="22.140625" customWidth="1"/>
    <col min="8" max="8" width="14.7109375" customWidth="1"/>
    <col min="9" max="9" width="13.85546875" customWidth="1"/>
  </cols>
  <sheetData>
    <row r="1" spans="1:9" ht="18.75">
      <c r="A1" s="2" t="s">
        <v>215</v>
      </c>
      <c r="B1" s="3"/>
      <c r="C1" s="3"/>
      <c r="D1" s="3"/>
      <c r="E1" s="4"/>
      <c r="F1" s="4"/>
      <c r="G1" s="4"/>
    </row>
    <row r="2" spans="1:9" ht="15.75" thickBot="1">
      <c r="A2" s="5"/>
      <c r="E2" s="4"/>
      <c r="F2" s="4"/>
      <c r="G2" s="4"/>
    </row>
    <row r="3" spans="1:9" ht="24" thickTop="1">
      <c r="A3" s="1063" t="s">
        <v>546</v>
      </c>
      <c r="B3" s="1064"/>
      <c r="C3" s="1064"/>
      <c r="D3" s="1064"/>
      <c r="E3" s="1064"/>
      <c r="F3" s="1146"/>
      <c r="G3" s="1067"/>
      <c r="H3" s="597"/>
      <c r="I3" s="1026" t="s">
        <v>731</v>
      </c>
    </row>
    <row r="4" spans="1:9" ht="15.75">
      <c r="A4" s="347"/>
      <c r="B4" s="198"/>
      <c r="C4" s="579"/>
      <c r="D4" s="580"/>
      <c r="E4" s="1157" t="s">
        <v>571</v>
      </c>
      <c r="F4" s="1158"/>
      <c r="G4" s="1159" t="s">
        <v>725</v>
      </c>
      <c r="H4" s="1039" t="s">
        <v>667</v>
      </c>
      <c r="I4" s="1145" t="s">
        <v>668</v>
      </c>
    </row>
    <row r="5" spans="1:9" ht="28.15" customHeight="1">
      <c r="A5" s="323" t="s">
        <v>1</v>
      </c>
      <c r="B5" s="199" t="s">
        <v>2</v>
      </c>
      <c r="C5" s="609"/>
      <c r="D5" s="879"/>
      <c r="E5" s="392" t="s">
        <v>564</v>
      </c>
      <c r="F5" s="884" t="s">
        <v>4</v>
      </c>
      <c r="G5" s="1160"/>
      <c r="H5" s="1039"/>
      <c r="I5" s="1037"/>
    </row>
    <row r="6" spans="1:9" ht="21" customHeight="1">
      <c r="A6" s="323" t="s">
        <v>5</v>
      </c>
      <c r="B6" s="199" t="s">
        <v>6</v>
      </c>
      <c r="C6" s="579"/>
      <c r="D6" s="880" t="s">
        <v>7</v>
      </c>
      <c r="E6" s="1070" t="s">
        <v>543</v>
      </c>
      <c r="F6" s="1165" t="s">
        <v>543</v>
      </c>
      <c r="G6" s="1161"/>
      <c r="H6" s="317" t="s">
        <v>669</v>
      </c>
      <c r="I6" s="315" t="s">
        <v>564</v>
      </c>
    </row>
    <row r="7" spans="1:9" ht="29.45" customHeight="1">
      <c r="A7" s="323" t="s">
        <v>8</v>
      </c>
      <c r="B7" s="199" t="s">
        <v>9</v>
      </c>
      <c r="C7" s="577"/>
      <c r="D7" s="14"/>
      <c r="E7" s="1071"/>
      <c r="F7" s="1166"/>
      <c r="G7" s="1162"/>
      <c r="H7" s="318" t="s">
        <v>566</v>
      </c>
      <c r="I7" s="989" t="s">
        <v>566</v>
      </c>
    </row>
    <row r="8" spans="1:9" ht="17.45" customHeight="1">
      <c r="A8" s="348"/>
      <c r="B8" s="576" t="s">
        <v>10</v>
      </c>
      <c r="C8" s="577"/>
      <c r="D8" s="14"/>
      <c r="E8" s="255" t="s">
        <v>11</v>
      </c>
      <c r="F8" s="885" t="s">
        <v>11</v>
      </c>
      <c r="G8" s="997" t="s">
        <v>11</v>
      </c>
      <c r="H8" s="317" t="s">
        <v>641</v>
      </c>
      <c r="I8" s="315" t="s">
        <v>641</v>
      </c>
    </row>
    <row r="9" spans="1:9" ht="15.75">
      <c r="A9" s="1170" t="s">
        <v>216</v>
      </c>
      <c r="B9" s="1140"/>
      <c r="C9" s="1171"/>
      <c r="D9" s="1172"/>
      <c r="E9" s="876">
        <f>SUM(E10,E12,E14,E33)</f>
        <v>130255</v>
      </c>
      <c r="F9" s="886">
        <f>SUM(F10,F12,F14,F33)</f>
        <v>40000</v>
      </c>
      <c r="G9" s="868">
        <f>SUM(G10,G12,G14,G33)</f>
        <v>170255</v>
      </c>
      <c r="H9" s="740">
        <f>SUM(H10,H12,H14,H33)</f>
        <v>106400</v>
      </c>
      <c r="I9" s="739">
        <f>SUM(I10,I12,I14,I33)</f>
        <v>109980</v>
      </c>
    </row>
    <row r="10" spans="1:9">
      <c r="A10" s="378" t="s">
        <v>217</v>
      </c>
      <c r="B10" s="1173" t="s">
        <v>218</v>
      </c>
      <c r="C10" s="1174"/>
      <c r="D10" s="1175"/>
      <c r="E10" s="734">
        <f>SUM(E11)</f>
        <v>41825</v>
      </c>
      <c r="F10" s="724">
        <v>0</v>
      </c>
      <c r="G10" s="869">
        <f>SUM(G11)</f>
        <v>41825</v>
      </c>
      <c r="H10" s="623">
        <f>SUM(H11)</f>
        <v>44149</v>
      </c>
      <c r="I10" s="467">
        <f>SUM(I11)</f>
        <v>46473</v>
      </c>
    </row>
    <row r="11" spans="1:9">
      <c r="A11" s="598"/>
      <c r="B11" s="599" t="s">
        <v>219</v>
      </c>
      <c r="C11" s="98">
        <v>641001</v>
      </c>
      <c r="D11" s="859" t="s">
        <v>220</v>
      </c>
      <c r="E11" s="735">
        <v>41825</v>
      </c>
      <c r="F11" s="844"/>
      <c r="G11" s="870">
        <v>41825</v>
      </c>
      <c r="H11" s="585">
        <v>44149</v>
      </c>
      <c r="I11" s="454">
        <v>46473</v>
      </c>
    </row>
    <row r="12" spans="1:9">
      <c r="A12" s="600" t="s">
        <v>221</v>
      </c>
      <c r="B12" s="1167" t="s">
        <v>222</v>
      </c>
      <c r="C12" s="1168"/>
      <c r="D12" s="1169"/>
      <c r="E12" s="734">
        <f>SUM(E13)</f>
        <v>17925</v>
      </c>
      <c r="F12" s="724">
        <v>0</v>
      </c>
      <c r="G12" s="869">
        <f>SUM(G13)</f>
        <v>17925</v>
      </c>
      <c r="H12" s="623">
        <f>SUM(H13)</f>
        <v>18921</v>
      </c>
      <c r="I12" s="467">
        <f>SUM(I13)</f>
        <v>19917</v>
      </c>
    </row>
    <row r="13" spans="1:9" ht="28.15" customHeight="1">
      <c r="A13" s="489"/>
      <c r="B13" s="601" t="s">
        <v>223</v>
      </c>
      <c r="C13" s="99">
        <v>641001</v>
      </c>
      <c r="D13" s="881" t="s">
        <v>224</v>
      </c>
      <c r="E13" s="735">
        <v>17925</v>
      </c>
      <c r="F13" s="844"/>
      <c r="G13" s="870">
        <v>17925</v>
      </c>
      <c r="H13" s="585">
        <v>18921</v>
      </c>
      <c r="I13" s="454">
        <v>19917</v>
      </c>
    </row>
    <row r="14" spans="1:9">
      <c r="A14" s="567" t="s">
        <v>225</v>
      </c>
      <c r="B14" s="1150" t="s">
        <v>226</v>
      </c>
      <c r="C14" s="1151"/>
      <c r="D14" s="1152"/>
      <c r="E14" s="734">
        <f>SUM(E15,E25)</f>
        <v>64975</v>
      </c>
      <c r="F14" s="724">
        <f>SUM(F15,F25)</f>
        <v>40000</v>
      </c>
      <c r="G14" s="869">
        <f>SUM(G15,G25)</f>
        <v>104975</v>
      </c>
      <c r="H14" s="623">
        <f>SUM(H15,H25)</f>
        <v>37830</v>
      </c>
      <c r="I14" s="467">
        <f>SUM(I15,I25)</f>
        <v>38090</v>
      </c>
    </row>
    <row r="15" spans="1:9">
      <c r="A15" s="602" t="s">
        <v>227</v>
      </c>
      <c r="B15" s="603"/>
      <c r="C15" s="120">
        <v>1</v>
      </c>
      <c r="D15" s="882" t="s">
        <v>699</v>
      </c>
      <c r="E15" s="877">
        <f>SUM(E16:E24)</f>
        <v>58384</v>
      </c>
      <c r="F15" s="887">
        <v>0</v>
      </c>
      <c r="G15" s="871">
        <f>SUM(G16:G24)</f>
        <v>58384</v>
      </c>
      <c r="H15" s="586">
        <f>SUM(H16:H24)</f>
        <v>21220</v>
      </c>
      <c r="I15" s="538">
        <f>SUM(I16:I24)</f>
        <v>21320</v>
      </c>
    </row>
    <row r="16" spans="1:9" ht="56.25" customHeight="1">
      <c r="A16" s="569"/>
      <c r="B16" s="601" t="s">
        <v>219</v>
      </c>
      <c r="C16" s="121" t="s">
        <v>228</v>
      </c>
      <c r="D16" s="881" t="s">
        <v>700</v>
      </c>
      <c r="E16" s="733">
        <v>4000</v>
      </c>
      <c r="F16" s="844"/>
      <c r="G16" s="872">
        <v>4000</v>
      </c>
      <c r="H16" s="585">
        <v>4050</v>
      </c>
      <c r="I16" s="454">
        <v>4060</v>
      </c>
    </row>
    <row r="17" spans="1:9" ht="18" customHeight="1">
      <c r="A17" s="569"/>
      <c r="B17" s="601" t="s">
        <v>229</v>
      </c>
      <c r="C17" s="121">
        <v>636001</v>
      </c>
      <c r="D17" s="881" t="s">
        <v>230</v>
      </c>
      <c r="E17" s="733">
        <v>5200</v>
      </c>
      <c r="F17" s="844"/>
      <c r="G17" s="872">
        <v>5200</v>
      </c>
      <c r="H17" s="585">
        <v>5200</v>
      </c>
      <c r="I17" s="454">
        <v>5200</v>
      </c>
    </row>
    <row r="18" spans="1:9" ht="30" customHeight="1">
      <c r="A18" s="569"/>
      <c r="B18" s="601" t="s">
        <v>219</v>
      </c>
      <c r="C18" s="121" t="s">
        <v>231</v>
      </c>
      <c r="D18" s="881" t="s">
        <v>232</v>
      </c>
      <c r="E18" s="733">
        <v>8520</v>
      </c>
      <c r="F18" s="844"/>
      <c r="G18" s="872">
        <v>8520</v>
      </c>
      <c r="H18" s="585">
        <v>8600</v>
      </c>
      <c r="I18" s="454">
        <v>8650</v>
      </c>
    </row>
    <row r="19" spans="1:9" ht="29.25" customHeight="1">
      <c r="A19" s="569"/>
      <c r="B19" s="601" t="s">
        <v>219</v>
      </c>
      <c r="C19" s="99">
        <v>637012</v>
      </c>
      <c r="D19" s="881" t="s">
        <v>233</v>
      </c>
      <c r="E19" s="733">
        <v>500</v>
      </c>
      <c r="F19" s="844"/>
      <c r="G19" s="872">
        <v>500</v>
      </c>
      <c r="H19" s="585">
        <v>500</v>
      </c>
      <c r="I19" s="454">
        <v>500</v>
      </c>
    </row>
    <row r="20" spans="1:9" ht="28.5" customHeight="1">
      <c r="A20" s="569"/>
      <c r="B20" s="601" t="s">
        <v>219</v>
      </c>
      <c r="C20" s="99">
        <v>637027</v>
      </c>
      <c r="D20" s="881" t="s">
        <v>234</v>
      </c>
      <c r="E20" s="733">
        <v>2500</v>
      </c>
      <c r="F20" s="844"/>
      <c r="G20" s="872">
        <v>2500</v>
      </c>
      <c r="H20" s="585">
        <v>2500</v>
      </c>
      <c r="I20" s="454">
        <v>2500</v>
      </c>
    </row>
    <row r="21" spans="1:9" ht="29.25" customHeight="1">
      <c r="A21" s="569"/>
      <c r="B21" s="601" t="s">
        <v>219</v>
      </c>
      <c r="C21" s="99">
        <v>641001</v>
      </c>
      <c r="D21" s="881" t="s">
        <v>701</v>
      </c>
      <c r="E21" s="733">
        <v>300</v>
      </c>
      <c r="F21" s="844"/>
      <c r="G21" s="872">
        <f>SUM(E21)</f>
        <v>300</v>
      </c>
      <c r="H21" s="585">
        <v>370</v>
      </c>
      <c r="I21" s="454">
        <v>410</v>
      </c>
    </row>
    <row r="22" spans="1:9" ht="39.75" customHeight="1">
      <c r="A22" s="569"/>
      <c r="B22" s="601" t="s">
        <v>219</v>
      </c>
      <c r="C22" s="99">
        <v>630</v>
      </c>
      <c r="D22" s="40" t="s">
        <v>695</v>
      </c>
      <c r="E22" s="733">
        <v>13859</v>
      </c>
      <c r="F22" s="844"/>
      <c r="G22" s="872">
        <f>SUM(E22)</f>
        <v>13859</v>
      </c>
      <c r="H22" s="585">
        <v>0</v>
      </c>
      <c r="I22" s="454">
        <v>0</v>
      </c>
    </row>
    <row r="23" spans="1:9" ht="41.25" customHeight="1">
      <c r="A23" s="569"/>
      <c r="B23" s="601" t="s">
        <v>219</v>
      </c>
      <c r="C23" s="99">
        <v>630</v>
      </c>
      <c r="D23" s="40" t="s">
        <v>694</v>
      </c>
      <c r="E23" s="890">
        <v>15813</v>
      </c>
      <c r="F23" s="844"/>
      <c r="G23" s="873">
        <f>SUM(E23)</f>
        <v>15813</v>
      </c>
      <c r="H23" s="585">
        <v>0</v>
      </c>
      <c r="I23" s="454">
        <v>0</v>
      </c>
    </row>
    <row r="24" spans="1:9" ht="41.25" customHeight="1">
      <c r="A24" s="569"/>
      <c r="B24" s="601" t="s">
        <v>219</v>
      </c>
      <c r="C24" s="99">
        <v>630</v>
      </c>
      <c r="D24" s="40" t="s">
        <v>703</v>
      </c>
      <c r="E24" s="890">
        <v>7692</v>
      </c>
      <c r="F24" s="844"/>
      <c r="G24" s="873">
        <f>SUM(E24)</f>
        <v>7692</v>
      </c>
      <c r="H24" s="585">
        <v>0</v>
      </c>
      <c r="I24" s="454">
        <v>0</v>
      </c>
    </row>
    <row r="25" spans="1:9" ht="27.6" customHeight="1">
      <c r="A25" s="602" t="s">
        <v>235</v>
      </c>
      <c r="B25" s="603"/>
      <c r="C25" s="120">
        <v>2</v>
      </c>
      <c r="D25" s="883" t="s">
        <v>236</v>
      </c>
      <c r="E25" s="877">
        <f>SUM(E26:E32)</f>
        <v>6591</v>
      </c>
      <c r="F25" s="887">
        <f>SUM(F26:F32)</f>
        <v>40000</v>
      </c>
      <c r="G25" s="871">
        <f>SUM(F25,E25)</f>
        <v>46591</v>
      </c>
      <c r="H25" s="586">
        <f>SUM(H26:H32)</f>
        <v>16610</v>
      </c>
      <c r="I25" s="538">
        <f>SUM(I26:I32)</f>
        <v>16770</v>
      </c>
    </row>
    <row r="26" spans="1:9">
      <c r="A26" s="569"/>
      <c r="B26" s="601" t="s">
        <v>219</v>
      </c>
      <c r="C26" s="99">
        <v>632001</v>
      </c>
      <c r="D26" s="101" t="s">
        <v>237</v>
      </c>
      <c r="E26" s="733">
        <v>300</v>
      </c>
      <c r="F26" s="844"/>
      <c r="G26" s="872">
        <v>300</v>
      </c>
      <c r="H26" s="585">
        <v>310</v>
      </c>
      <c r="I26" s="454">
        <v>320</v>
      </c>
    </row>
    <row r="27" spans="1:9" ht="68.25" customHeight="1">
      <c r="A27" s="569"/>
      <c r="B27" s="601" t="s">
        <v>219</v>
      </c>
      <c r="C27" s="99">
        <v>641001</v>
      </c>
      <c r="D27" s="40" t="s">
        <v>670</v>
      </c>
      <c r="E27" s="733">
        <v>2250</v>
      </c>
      <c r="F27" s="844"/>
      <c r="G27" s="872">
        <f>SUM(E27)</f>
        <v>2250</v>
      </c>
      <c r="H27" s="585">
        <v>2250</v>
      </c>
      <c r="I27" s="454">
        <v>2250</v>
      </c>
    </row>
    <row r="28" spans="1:9" ht="28.9" customHeight="1">
      <c r="A28" s="569"/>
      <c r="B28" s="601" t="s">
        <v>648</v>
      </c>
      <c r="C28" s="99">
        <v>641001</v>
      </c>
      <c r="D28" s="40" t="s">
        <v>665</v>
      </c>
      <c r="E28" s="733">
        <v>1400</v>
      </c>
      <c r="F28" s="844"/>
      <c r="G28" s="872">
        <f>SUM(E28)</f>
        <v>1400</v>
      </c>
      <c r="H28" s="585">
        <v>1400</v>
      </c>
      <c r="I28" s="454">
        <v>1400</v>
      </c>
    </row>
    <row r="29" spans="1:9" ht="28.9" customHeight="1">
      <c r="A29" s="604"/>
      <c r="B29" s="605" t="s">
        <v>219</v>
      </c>
      <c r="C29" s="217">
        <v>633006</v>
      </c>
      <c r="D29" s="191" t="s">
        <v>238</v>
      </c>
      <c r="E29" s="890">
        <v>1000</v>
      </c>
      <c r="F29" s="846"/>
      <c r="G29" s="873">
        <v>1000</v>
      </c>
      <c r="H29" s="585">
        <v>1000</v>
      </c>
      <c r="I29" s="454">
        <v>1000</v>
      </c>
    </row>
    <row r="30" spans="1:9">
      <c r="A30" s="569"/>
      <c r="B30" s="601" t="s">
        <v>219</v>
      </c>
      <c r="C30" s="311">
        <v>637012</v>
      </c>
      <c r="D30" s="101" t="s">
        <v>239</v>
      </c>
      <c r="E30" s="733">
        <v>50</v>
      </c>
      <c r="F30" s="844"/>
      <c r="G30" s="872">
        <v>50</v>
      </c>
      <c r="H30" s="585">
        <v>50</v>
      </c>
      <c r="I30" s="454">
        <v>50</v>
      </c>
    </row>
    <row r="31" spans="1:9" ht="26.25">
      <c r="A31" s="569"/>
      <c r="B31" s="601" t="s">
        <v>219</v>
      </c>
      <c r="C31" s="99">
        <v>641001</v>
      </c>
      <c r="D31" s="881" t="s">
        <v>240</v>
      </c>
      <c r="E31" s="733">
        <v>1591</v>
      </c>
      <c r="F31" s="844"/>
      <c r="G31" s="872">
        <f>SUM(E31)</f>
        <v>1591</v>
      </c>
      <c r="H31" s="585">
        <v>1600</v>
      </c>
      <c r="I31" s="454">
        <v>1750</v>
      </c>
    </row>
    <row r="32" spans="1:9" ht="28.15" customHeight="1">
      <c r="A32" s="604"/>
      <c r="B32" s="605" t="s">
        <v>241</v>
      </c>
      <c r="C32" s="405">
        <v>717002</v>
      </c>
      <c r="D32" s="191" t="s">
        <v>715</v>
      </c>
      <c r="E32" s="890"/>
      <c r="F32" s="846">
        <v>40000</v>
      </c>
      <c r="G32" s="873">
        <f>SUM(F32)</f>
        <v>40000</v>
      </c>
      <c r="H32" s="585">
        <v>10000</v>
      </c>
      <c r="I32" s="454">
        <v>10000</v>
      </c>
    </row>
    <row r="33" spans="1:9">
      <c r="A33" s="567" t="s">
        <v>242</v>
      </c>
      <c r="B33" s="1150" t="s">
        <v>243</v>
      </c>
      <c r="C33" s="1163"/>
      <c r="D33" s="1164"/>
      <c r="E33" s="734">
        <f>SUM(E34:E40)</f>
        <v>5530</v>
      </c>
      <c r="F33" s="724">
        <v>0</v>
      </c>
      <c r="G33" s="869">
        <f>SUM(E33)</f>
        <v>5530</v>
      </c>
      <c r="H33" s="623">
        <v>5500</v>
      </c>
      <c r="I33" s="467">
        <v>5500</v>
      </c>
    </row>
    <row r="34" spans="1:9">
      <c r="A34" s="488"/>
      <c r="B34" s="599" t="s">
        <v>244</v>
      </c>
      <c r="C34" s="98">
        <v>642002</v>
      </c>
      <c r="D34" s="859" t="s">
        <v>245</v>
      </c>
      <c r="E34" s="735">
        <v>500</v>
      </c>
      <c r="F34" s="844"/>
      <c r="G34" s="870">
        <f>SUM(E34)</f>
        <v>500</v>
      </c>
      <c r="H34" s="585"/>
      <c r="I34" s="454"/>
    </row>
    <row r="35" spans="1:9" ht="27.75" customHeight="1">
      <c r="A35" s="570"/>
      <c r="B35" s="114" t="s">
        <v>244</v>
      </c>
      <c r="C35" s="115">
        <v>642002</v>
      </c>
      <c r="D35" s="828" t="s">
        <v>246</v>
      </c>
      <c r="E35" s="735">
        <v>1800</v>
      </c>
      <c r="F35" s="888"/>
      <c r="G35" s="874">
        <f t="shared" ref="G35:G40" si="0">SUM(E35)</f>
        <v>1800</v>
      </c>
      <c r="H35" s="585"/>
      <c r="I35" s="454"/>
    </row>
    <row r="36" spans="1:9" ht="40.9" customHeight="1">
      <c r="A36" s="570"/>
      <c r="B36" s="114" t="s">
        <v>244</v>
      </c>
      <c r="C36" s="115">
        <v>642002</v>
      </c>
      <c r="D36" s="828" t="s">
        <v>247</v>
      </c>
      <c r="E36" s="735">
        <v>2300</v>
      </c>
      <c r="F36" s="888"/>
      <c r="G36" s="874">
        <f t="shared" si="0"/>
        <v>2300</v>
      </c>
      <c r="H36" s="585"/>
      <c r="I36" s="454"/>
    </row>
    <row r="37" spans="1:9" ht="40.15" customHeight="1">
      <c r="A37" s="570"/>
      <c r="B37" s="114" t="s">
        <v>244</v>
      </c>
      <c r="C37" s="115">
        <v>642002</v>
      </c>
      <c r="D37" s="828" t="s">
        <v>624</v>
      </c>
      <c r="E37" s="735">
        <v>200</v>
      </c>
      <c r="F37" s="888"/>
      <c r="G37" s="874">
        <f t="shared" si="0"/>
        <v>200</v>
      </c>
      <c r="H37" s="585"/>
      <c r="I37" s="454"/>
    </row>
    <row r="38" spans="1:9" ht="27.6" customHeight="1">
      <c r="A38" s="570"/>
      <c r="B38" s="114" t="s">
        <v>244</v>
      </c>
      <c r="C38" s="115">
        <v>642002</v>
      </c>
      <c r="D38" s="828" t="s">
        <v>248</v>
      </c>
      <c r="E38" s="735">
        <v>200</v>
      </c>
      <c r="F38" s="888"/>
      <c r="G38" s="874">
        <f t="shared" si="0"/>
        <v>200</v>
      </c>
      <c r="H38" s="585"/>
      <c r="I38" s="454"/>
    </row>
    <row r="39" spans="1:9" ht="27.6" customHeight="1">
      <c r="A39" s="570"/>
      <c r="B39" s="114" t="s">
        <v>244</v>
      </c>
      <c r="C39" s="115">
        <v>642002</v>
      </c>
      <c r="D39" s="828" t="s">
        <v>650</v>
      </c>
      <c r="E39" s="735">
        <v>200</v>
      </c>
      <c r="F39" s="888"/>
      <c r="G39" s="874">
        <f t="shared" si="0"/>
        <v>200</v>
      </c>
      <c r="H39" s="585"/>
      <c r="I39" s="454"/>
    </row>
    <row r="40" spans="1:9" ht="27" customHeight="1" thickBot="1">
      <c r="A40" s="606"/>
      <c r="B40" s="607" t="s">
        <v>244</v>
      </c>
      <c r="C40" s="608">
        <v>642002</v>
      </c>
      <c r="D40" s="832" t="s">
        <v>651</v>
      </c>
      <c r="E40" s="841">
        <v>330</v>
      </c>
      <c r="F40" s="889"/>
      <c r="G40" s="875">
        <f t="shared" si="0"/>
        <v>330</v>
      </c>
      <c r="H40" s="589"/>
      <c r="I40" s="590"/>
    </row>
    <row r="41" spans="1:9" ht="15.75" thickTop="1"/>
  </sheetData>
  <mergeCells count="12">
    <mergeCell ref="A9:D9"/>
    <mergeCell ref="B10:D10"/>
    <mergeCell ref="I4:I5"/>
    <mergeCell ref="A3:G3"/>
    <mergeCell ref="E4:F4"/>
    <mergeCell ref="H4:H5"/>
    <mergeCell ref="G4:G7"/>
    <mergeCell ref="B33:D33"/>
    <mergeCell ref="F6:F7"/>
    <mergeCell ref="B12:D12"/>
    <mergeCell ref="B14:D14"/>
    <mergeCell ref="E6:E7"/>
  </mergeCells>
  <phoneticPr fontId="63" type="noConversion"/>
  <pageMargins left="0.7" right="0.7" top="0.75" bottom="0.75" header="0.3" footer="0.3"/>
  <pageSetup paperSize="9" scale="83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15</vt:i4>
      </vt:variant>
      <vt:variant>
        <vt:lpstr>Pomenované rozsahy</vt:lpstr>
      </vt:variant>
      <vt:variant>
        <vt:i4>3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Sumar </vt:lpstr>
      <vt:lpstr>'10'!Oblasť_tlače</vt:lpstr>
      <vt:lpstr>'4'!Oblasť_tlače</vt:lpstr>
      <vt:lpstr>'6'!Oblasť_tlače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Mic</cp:lastModifiedBy>
  <cp:lastPrinted>2011-02-16T10:20:37Z</cp:lastPrinted>
  <dcterms:created xsi:type="dcterms:W3CDTF">2011-01-11T17:30:22Z</dcterms:created>
  <dcterms:modified xsi:type="dcterms:W3CDTF">2011-02-21T09:49:50Z</dcterms:modified>
</cp:coreProperties>
</file>